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5600" windowHeight="10050" activeTab="1"/>
  </bookViews>
  <sheets>
    <sheet name="Início" sheetId="1" r:id="rId1"/>
    <sheet name="Controle" sheetId="4" r:id="rId2"/>
  </sheets>
  <externalReferences>
    <externalReference r:id="rId3"/>
  </externalReferences>
  <definedNames>
    <definedName name="_xlnm._FilterDatabase" localSheetId="0" hidden="1">#REF!</definedName>
    <definedName name="Beg_Bal">Controle!$C$18:$C$377</definedName>
    <definedName name="End_Bal">'[1]Planilha cálculo empréstimo'!$I$18:$I$377</definedName>
    <definedName name="Extra_Pay">Controle!$E$18:$E$377</definedName>
    <definedName name="Header_Row">ROW('[1]Planilha cálculo empréstimo'!$17:$17)</definedName>
    <definedName name="Int">Controle!$H$18:$H$377</definedName>
    <definedName name="Interest_Rate">'[1]Planilha cálculo empréstimo'!$D$5</definedName>
    <definedName name="Last_Row">IF(Values_Entered,Header_Row+Number_of_Payments,Header_Row)</definedName>
    <definedName name="Loan_Amount">'[1]Planilha cálculo empréstimo'!$D$4</definedName>
    <definedName name="Loan_Start">'[1]Planilha cálculo empréstimo'!$D$7</definedName>
    <definedName name="Loan_Years">'[1]Planilha cálculo empréstimo'!$D$6</definedName>
    <definedName name="Number_of_Payments">MATCH(0.01,End_Bal,-1)+1</definedName>
    <definedName name="Pay_Num">Controle!$A$18:$A$377</definedName>
    <definedName name="Princ">Controle!$G$18:$G$377</definedName>
    <definedName name="Sched_Pay">Controle!$D$18:$D$377</definedName>
    <definedName name="Scheduled_Extra_Payments">Controle!$D$8</definedName>
    <definedName name="Scheduled_Monthly_Payment">Controle!$D$11</definedName>
    <definedName name="Total_Pay">Controle!$F$18:$F$377</definedName>
    <definedName name="Values_Entered">IF(Loan_Amount*Interest_Rate*Loan_Years*Loan_Start&gt;0,1,0)</definedName>
  </definedNames>
  <calcPr calcId="145621"/>
</workbook>
</file>

<file path=xl/calcChain.xml><?xml version="1.0" encoding="utf-8"?>
<calcChain xmlns="http://schemas.openxmlformats.org/spreadsheetml/2006/main">
  <c r="C18" i="4" l="1"/>
  <c r="A18" i="4"/>
  <c r="A19" i="4" s="1"/>
  <c r="D13" i="4"/>
  <c r="D12" i="4"/>
  <c r="D11" i="4"/>
  <c r="D18" i="4" s="1"/>
  <c r="E19" i="4" l="1"/>
  <c r="D19" i="4"/>
  <c r="F19" i="4" s="1"/>
  <c r="H18" i="4"/>
  <c r="A20" i="4"/>
  <c r="E18" i="4"/>
  <c r="F18" i="4" s="1"/>
  <c r="G18" i="4" s="1"/>
  <c r="I18" i="4" s="1"/>
  <c r="C19" i="4" s="1"/>
  <c r="B18" i="4"/>
  <c r="B19" i="4" s="1"/>
  <c r="H19" i="4" l="1"/>
  <c r="D20" i="4"/>
  <c r="E20" i="4"/>
  <c r="A21" i="4"/>
  <c r="B20" i="4"/>
  <c r="F20" i="4" l="1"/>
  <c r="G19" i="4"/>
  <c r="I19" i="4" s="1"/>
  <c r="C20" i="4" s="1"/>
  <c r="A22" i="4"/>
  <c r="B21" i="4"/>
  <c r="D21" i="4"/>
  <c r="E21" i="4"/>
  <c r="F21" i="4" s="1"/>
  <c r="H20" i="4" l="1"/>
  <c r="G20" i="4" s="1"/>
  <c r="I20" i="4" s="1"/>
  <c r="C21" i="4" s="1"/>
  <c r="A23" i="4"/>
  <c r="B22" i="4"/>
  <c r="E22" i="4"/>
  <c r="F22" i="4" s="1"/>
  <c r="D22" i="4"/>
  <c r="H21" i="4" l="1"/>
  <c r="G21" i="4" s="1"/>
  <c r="I21" i="4" s="1"/>
  <c r="C22" i="4" s="1"/>
  <c r="E23" i="4"/>
  <c r="D23" i="4"/>
  <c r="F23" i="4" s="1"/>
  <c r="A24" i="4"/>
  <c r="B23" i="4"/>
  <c r="H22" i="4" l="1"/>
  <c r="G22" i="4" s="1"/>
  <c r="I22" i="4"/>
  <c r="C23" i="4" s="1"/>
  <c r="D24" i="4"/>
  <c r="E24" i="4"/>
  <c r="F24" i="4" s="1"/>
  <c r="A25" i="4"/>
  <c r="B24" i="4"/>
  <c r="H23" i="4" l="1"/>
  <c r="G23" i="4" s="1"/>
  <c r="I23" i="4"/>
  <c r="C24" i="4" s="1"/>
  <c r="A26" i="4"/>
  <c r="B25" i="4"/>
  <c r="E25" i="4"/>
  <c r="D25" i="4"/>
  <c r="F25" i="4" s="1"/>
  <c r="H24" i="4" l="1"/>
  <c r="G24" i="4" s="1"/>
  <c r="I24" i="4" s="1"/>
  <c r="C25" i="4" s="1"/>
  <c r="A27" i="4"/>
  <c r="B26" i="4"/>
  <c r="E26" i="4"/>
  <c r="D26" i="4"/>
  <c r="F26" i="4" l="1"/>
  <c r="H25" i="4"/>
  <c r="G25" i="4" s="1"/>
  <c r="I25" i="4" s="1"/>
  <c r="C26" i="4" s="1"/>
  <c r="E27" i="4"/>
  <c r="F27" i="4" s="1"/>
  <c r="D27" i="4"/>
  <c r="A28" i="4"/>
  <c r="B27" i="4"/>
  <c r="H26" i="4" l="1"/>
  <c r="G26" i="4" s="1"/>
  <c r="I26" i="4" s="1"/>
  <c r="C27" i="4" s="1"/>
  <c r="D28" i="4"/>
  <c r="E28" i="4"/>
  <c r="F28" i="4" s="1"/>
  <c r="A29" i="4"/>
  <c r="B28" i="4"/>
  <c r="H27" i="4" l="1"/>
  <c r="G27" i="4" s="1"/>
  <c r="I27" i="4" s="1"/>
  <c r="C28" i="4" s="1"/>
  <c r="A30" i="4"/>
  <c r="B29" i="4"/>
  <c r="D29" i="4"/>
  <c r="E29" i="4"/>
  <c r="F29" i="4" l="1"/>
  <c r="H28" i="4"/>
  <c r="G28" i="4" s="1"/>
  <c r="I28" i="4" s="1"/>
  <c r="C29" i="4" s="1"/>
  <c r="A31" i="4"/>
  <c r="B30" i="4"/>
  <c r="E30" i="4"/>
  <c r="D30" i="4"/>
  <c r="F30" i="4" s="1"/>
  <c r="H29" i="4" l="1"/>
  <c r="G29" i="4" s="1"/>
  <c r="I29" i="4" s="1"/>
  <c r="C30" i="4" s="1"/>
  <c r="E31" i="4"/>
  <c r="D31" i="4"/>
  <c r="A32" i="4"/>
  <c r="B31" i="4"/>
  <c r="F31" i="4"/>
  <c r="H30" i="4" l="1"/>
  <c r="G30" i="4" s="1"/>
  <c r="I30" i="4"/>
  <c r="C31" i="4" s="1"/>
  <c r="D32" i="4"/>
  <c r="E32" i="4"/>
  <c r="F32" i="4" s="1"/>
  <c r="A33" i="4"/>
  <c r="B32" i="4"/>
  <c r="H31" i="4" l="1"/>
  <c r="G31" i="4" s="1"/>
  <c r="I31" i="4"/>
  <c r="C32" i="4" s="1"/>
  <c r="A34" i="4"/>
  <c r="B33" i="4"/>
  <c r="E33" i="4"/>
  <c r="D33" i="4"/>
  <c r="F33" i="4" s="1"/>
  <c r="H32" i="4" l="1"/>
  <c r="G32" i="4" s="1"/>
  <c r="I32" i="4"/>
  <c r="C33" i="4" s="1"/>
  <c r="A35" i="4"/>
  <c r="B34" i="4"/>
  <c r="E34" i="4"/>
  <c r="D34" i="4"/>
  <c r="F34" i="4" s="1"/>
  <c r="E35" i="4" l="1"/>
  <c r="D35" i="4"/>
  <c r="A36" i="4"/>
  <c r="B35" i="4"/>
  <c r="H33" i="4"/>
  <c r="G33" i="4" s="1"/>
  <c r="I33" i="4" s="1"/>
  <c r="C34" i="4" s="1"/>
  <c r="F35" i="4" l="1"/>
  <c r="H34" i="4"/>
  <c r="G34" i="4" s="1"/>
  <c r="I34" i="4" s="1"/>
  <c r="C35" i="4" s="1"/>
  <c r="D36" i="4"/>
  <c r="E36" i="4"/>
  <c r="F36" i="4" s="1"/>
  <c r="A37" i="4"/>
  <c r="B36" i="4"/>
  <c r="H35" i="4" l="1"/>
  <c r="G35" i="4" s="1"/>
  <c r="I35" i="4" s="1"/>
  <c r="C36" i="4" s="1"/>
  <c r="A38" i="4"/>
  <c r="B37" i="4"/>
  <c r="D37" i="4"/>
  <c r="E37" i="4"/>
  <c r="F37" i="4" l="1"/>
  <c r="H36" i="4"/>
  <c r="G36" i="4" s="1"/>
  <c r="I36" i="4" s="1"/>
  <c r="C37" i="4" s="1"/>
  <c r="A39" i="4"/>
  <c r="B38" i="4"/>
  <c r="E38" i="4"/>
  <c r="D38" i="4"/>
  <c r="F38" i="4" s="1"/>
  <c r="H37" i="4" l="1"/>
  <c r="G37" i="4" s="1"/>
  <c r="I37" i="4" s="1"/>
  <c r="C38" i="4" s="1"/>
  <c r="E39" i="4"/>
  <c r="D39" i="4"/>
  <c r="A40" i="4"/>
  <c r="B39" i="4"/>
  <c r="F39" i="4"/>
  <c r="H38" i="4" l="1"/>
  <c r="G38" i="4" s="1"/>
  <c r="I38" i="4"/>
  <c r="C39" i="4" s="1"/>
  <c r="D40" i="4"/>
  <c r="E40" i="4"/>
  <c r="F40" i="4" s="1"/>
  <c r="A41" i="4"/>
  <c r="B40" i="4"/>
  <c r="H39" i="4" l="1"/>
  <c r="G39" i="4" s="1"/>
  <c r="I39" i="4"/>
  <c r="C40" i="4" s="1"/>
  <c r="A42" i="4"/>
  <c r="B41" i="4"/>
  <c r="E41" i="4"/>
  <c r="D41" i="4"/>
  <c r="F41" i="4" s="1"/>
  <c r="H40" i="4" l="1"/>
  <c r="G40" i="4" s="1"/>
  <c r="I40" i="4"/>
  <c r="C41" i="4" s="1"/>
  <c r="A43" i="4"/>
  <c r="B42" i="4"/>
  <c r="E42" i="4"/>
  <c r="D42" i="4"/>
  <c r="F42" i="4" s="1"/>
  <c r="E43" i="4" l="1"/>
  <c r="D43" i="4"/>
  <c r="B43" i="4"/>
  <c r="A44" i="4"/>
  <c r="H41" i="4"/>
  <c r="G41" i="4" s="1"/>
  <c r="I41" i="4" s="1"/>
  <c r="C42" i="4" s="1"/>
  <c r="F43" i="4" l="1"/>
  <c r="H42" i="4"/>
  <c r="G42" i="4" s="1"/>
  <c r="I42" i="4" s="1"/>
  <c r="C43" i="4" s="1"/>
  <c r="D44" i="4"/>
  <c r="A45" i="4"/>
  <c r="B44" i="4"/>
  <c r="E44" i="4"/>
  <c r="F44" i="4" s="1"/>
  <c r="H43" i="4" l="1"/>
  <c r="G43" i="4" s="1"/>
  <c r="I43" i="4" s="1"/>
  <c r="C44" i="4" s="1"/>
  <c r="A46" i="4"/>
  <c r="B45" i="4"/>
  <c r="E45" i="4"/>
  <c r="D45" i="4"/>
  <c r="F45" i="4" l="1"/>
  <c r="H44" i="4"/>
  <c r="G44" i="4" s="1"/>
  <c r="I44" i="4" s="1"/>
  <c r="C45" i="4" s="1"/>
  <c r="A47" i="4"/>
  <c r="B46" i="4"/>
  <c r="E46" i="4"/>
  <c r="D46" i="4"/>
  <c r="F46" i="4" s="1"/>
  <c r="H45" i="4" l="1"/>
  <c r="G45" i="4" s="1"/>
  <c r="I45" i="4" s="1"/>
  <c r="C46" i="4" s="1"/>
  <c r="E47" i="4"/>
  <c r="D47" i="4"/>
  <c r="F47" i="4" s="1"/>
  <c r="A48" i="4"/>
  <c r="B47" i="4"/>
  <c r="H46" i="4" l="1"/>
  <c r="G46" i="4" s="1"/>
  <c r="I46" i="4" s="1"/>
  <c r="C47" i="4" s="1"/>
  <c r="D48" i="4"/>
  <c r="A49" i="4"/>
  <c r="F48" i="4"/>
  <c r="B48" i="4"/>
  <c r="E48" i="4"/>
  <c r="H47" i="4" l="1"/>
  <c r="G47" i="4" s="1"/>
  <c r="I47" i="4"/>
  <c r="C48" i="4" s="1"/>
  <c r="A50" i="4"/>
  <c r="B49" i="4"/>
  <c r="E49" i="4"/>
  <c r="D49" i="4"/>
  <c r="F49" i="4" s="1"/>
  <c r="H48" i="4" l="1"/>
  <c r="G48" i="4" s="1"/>
  <c r="I48" i="4" s="1"/>
  <c r="C49" i="4" s="1"/>
  <c r="A51" i="4"/>
  <c r="B50" i="4"/>
  <c r="E50" i="4"/>
  <c r="D50" i="4"/>
  <c r="F50" i="4" l="1"/>
  <c r="H49" i="4"/>
  <c r="G49" i="4" s="1"/>
  <c r="I49" i="4" s="1"/>
  <c r="C50" i="4" s="1"/>
  <c r="E51" i="4"/>
  <c r="D51" i="4"/>
  <c r="F51" i="4" s="1"/>
  <c r="A52" i="4"/>
  <c r="B51" i="4"/>
  <c r="H50" i="4" l="1"/>
  <c r="G50" i="4" s="1"/>
  <c r="I50" i="4" s="1"/>
  <c r="C51" i="4" s="1"/>
  <c r="D52" i="4"/>
  <c r="A53" i="4"/>
  <c r="B52" i="4"/>
  <c r="E52" i="4"/>
  <c r="F52" i="4" l="1"/>
  <c r="A54" i="4"/>
  <c r="B53" i="4"/>
  <c r="E53" i="4"/>
  <c r="D53" i="4"/>
  <c r="H51" i="4"/>
  <c r="G51" i="4" s="1"/>
  <c r="I51" i="4"/>
  <c r="C52" i="4" s="1"/>
  <c r="F53" i="4" l="1"/>
  <c r="H52" i="4"/>
  <c r="G52" i="4" s="1"/>
  <c r="I52" i="4" s="1"/>
  <c r="C53" i="4" s="1"/>
  <c r="A55" i="4"/>
  <c r="B54" i="4"/>
  <c r="E54" i="4"/>
  <c r="D54" i="4"/>
  <c r="F54" i="4" s="1"/>
  <c r="H53" i="4" l="1"/>
  <c r="G53" i="4" s="1"/>
  <c r="I53" i="4"/>
  <c r="C54" i="4" s="1"/>
  <c r="E55" i="4"/>
  <c r="D55" i="4"/>
  <c r="F55" i="4" s="1"/>
  <c r="A56" i="4"/>
  <c r="B55" i="4"/>
  <c r="H54" i="4" l="1"/>
  <c r="G54" i="4" s="1"/>
  <c r="I54" i="4"/>
  <c r="C55" i="4" s="1"/>
  <c r="D56" i="4"/>
  <c r="A57" i="4"/>
  <c r="B56" i="4"/>
  <c r="E56" i="4"/>
  <c r="F56" i="4" s="1"/>
  <c r="A58" i="4" l="1"/>
  <c r="B57" i="4"/>
  <c r="E57" i="4"/>
  <c r="D57" i="4"/>
  <c r="F57" i="4" s="1"/>
  <c r="H55" i="4"/>
  <c r="G55" i="4" s="1"/>
  <c r="I55" i="4"/>
  <c r="C56" i="4" s="1"/>
  <c r="A59" i="4" l="1"/>
  <c r="B58" i="4"/>
  <c r="E58" i="4"/>
  <c r="D58" i="4"/>
  <c r="F58" i="4" s="1"/>
  <c r="H56" i="4"/>
  <c r="G56" i="4" s="1"/>
  <c r="I56" i="4" s="1"/>
  <c r="C57" i="4" s="1"/>
  <c r="H57" i="4" l="1"/>
  <c r="G57" i="4" s="1"/>
  <c r="I57" i="4"/>
  <c r="C58" i="4" s="1"/>
  <c r="E59" i="4"/>
  <c r="D59" i="4"/>
  <c r="F59" i="4" s="1"/>
  <c r="A60" i="4"/>
  <c r="B59" i="4"/>
  <c r="H58" i="4" l="1"/>
  <c r="G58" i="4" s="1"/>
  <c r="I58" i="4" s="1"/>
  <c r="C59" i="4" s="1"/>
  <c r="D60" i="4"/>
  <c r="A61" i="4"/>
  <c r="B60" i="4"/>
  <c r="E60" i="4"/>
  <c r="F60" i="4" s="1"/>
  <c r="H59" i="4" l="1"/>
  <c r="G59" i="4" s="1"/>
  <c r="I59" i="4"/>
  <c r="C60" i="4" s="1"/>
  <c r="A62" i="4"/>
  <c r="B61" i="4"/>
  <c r="E61" i="4"/>
  <c r="D61" i="4"/>
  <c r="F61" i="4" s="1"/>
  <c r="H60" i="4" l="1"/>
  <c r="G60" i="4" s="1"/>
  <c r="I60" i="4" s="1"/>
  <c r="C61" i="4" s="1"/>
  <c r="A63" i="4"/>
  <c r="B62" i="4"/>
  <c r="E62" i="4"/>
  <c r="D62" i="4"/>
  <c r="F62" i="4" s="1"/>
  <c r="H61" i="4" l="1"/>
  <c r="G61" i="4" s="1"/>
  <c r="I61" i="4" s="1"/>
  <c r="C62" i="4" s="1"/>
  <c r="E63" i="4"/>
  <c r="D63" i="4"/>
  <c r="A64" i="4"/>
  <c r="F63" i="4"/>
  <c r="B63" i="4"/>
  <c r="H62" i="4" l="1"/>
  <c r="G62" i="4" s="1"/>
  <c r="I62" i="4"/>
  <c r="C63" i="4" s="1"/>
  <c r="D64" i="4"/>
  <c r="A65" i="4"/>
  <c r="B64" i="4"/>
  <c r="E64" i="4"/>
  <c r="F64" i="4" l="1"/>
  <c r="A66" i="4"/>
  <c r="B65" i="4"/>
  <c r="E65" i="4"/>
  <c r="D65" i="4"/>
  <c r="H63" i="4"/>
  <c r="G63" i="4" s="1"/>
  <c r="I63" i="4"/>
  <c r="C64" i="4" s="1"/>
  <c r="F65" i="4" l="1"/>
  <c r="A67" i="4"/>
  <c r="B66" i="4"/>
  <c r="E66" i="4"/>
  <c r="D66" i="4"/>
  <c r="H64" i="4"/>
  <c r="G64" i="4" s="1"/>
  <c r="I64" i="4" s="1"/>
  <c r="C65" i="4" s="1"/>
  <c r="F66" i="4" l="1"/>
  <c r="H65" i="4"/>
  <c r="G65" i="4" s="1"/>
  <c r="I65" i="4" s="1"/>
  <c r="C66" i="4" s="1"/>
  <c r="E67" i="4"/>
  <c r="D67" i="4"/>
  <c r="A68" i="4"/>
  <c r="F67" i="4"/>
  <c r="B67" i="4"/>
  <c r="H66" i="4" l="1"/>
  <c r="G66" i="4" s="1"/>
  <c r="I66" i="4" s="1"/>
  <c r="C67" i="4" s="1"/>
  <c r="D68" i="4"/>
  <c r="A69" i="4"/>
  <c r="B68" i="4"/>
  <c r="E68" i="4"/>
  <c r="F68" i="4" s="1"/>
  <c r="H67" i="4" l="1"/>
  <c r="G67" i="4" s="1"/>
  <c r="I67" i="4" s="1"/>
  <c r="C68" i="4" s="1"/>
  <c r="A70" i="4"/>
  <c r="B69" i="4"/>
  <c r="E69" i="4"/>
  <c r="D69" i="4"/>
  <c r="F69" i="4" s="1"/>
  <c r="H68" i="4" l="1"/>
  <c r="G68" i="4" s="1"/>
  <c r="I68" i="4" s="1"/>
  <c r="C69" i="4" s="1"/>
  <c r="A71" i="4"/>
  <c r="B70" i="4"/>
  <c r="E70" i="4"/>
  <c r="D70" i="4"/>
  <c r="F70" i="4" l="1"/>
  <c r="H69" i="4"/>
  <c r="G69" i="4" s="1"/>
  <c r="I69" i="4" s="1"/>
  <c r="C70" i="4" s="1"/>
  <c r="E71" i="4"/>
  <c r="F71" i="4" s="1"/>
  <c r="D71" i="4"/>
  <c r="A72" i="4"/>
  <c r="B71" i="4"/>
  <c r="H70" i="4" l="1"/>
  <c r="G70" i="4" s="1"/>
  <c r="I70" i="4" s="1"/>
  <c r="C71" i="4" s="1"/>
  <c r="D72" i="4"/>
  <c r="A73" i="4"/>
  <c r="B72" i="4"/>
  <c r="E72" i="4"/>
  <c r="F72" i="4" l="1"/>
  <c r="A74" i="4"/>
  <c r="B73" i="4"/>
  <c r="E73" i="4"/>
  <c r="D73" i="4"/>
  <c r="H71" i="4"/>
  <c r="G71" i="4" s="1"/>
  <c r="I71" i="4"/>
  <c r="C72" i="4" s="1"/>
  <c r="F73" i="4" l="1"/>
  <c r="A75" i="4"/>
  <c r="B74" i="4"/>
  <c r="E74" i="4"/>
  <c r="D74" i="4"/>
  <c r="H72" i="4"/>
  <c r="G72" i="4" s="1"/>
  <c r="I72" i="4" s="1"/>
  <c r="C73" i="4" s="1"/>
  <c r="F74" i="4" l="1"/>
  <c r="H73" i="4"/>
  <c r="G73" i="4" s="1"/>
  <c r="I73" i="4"/>
  <c r="C74" i="4" s="1"/>
  <c r="E75" i="4"/>
  <c r="F75" i="4" s="1"/>
  <c r="D75" i="4"/>
  <c r="A76" i="4"/>
  <c r="B75" i="4"/>
  <c r="H74" i="4" l="1"/>
  <c r="G74" i="4" s="1"/>
  <c r="I74" i="4" s="1"/>
  <c r="C75" i="4" s="1"/>
  <c r="D76" i="4"/>
  <c r="A77" i="4"/>
  <c r="B76" i="4"/>
  <c r="E76" i="4"/>
  <c r="F76" i="4" s="1"/>
  <c r="H75" i="4" l="1"/>
  <c r="G75" i="4" s="1"/>
  <c r="I75" i="4" s="1"/>
  <c r="C76" i="4" s="1"/>
  <c r="A78" i="4"/>
  <c r="B77" i="4"/>
  <c r="E77" i="4"/>
  <c r="D77" i="4"/>
  <c r="F77" i="4" l="1"/>
  <c r="H76" i="4"/>
  <c r="G76" i="4" s="1"/>
  <c r="I76" i="4" s="1"/>
  <c r="C77" i="4" s="1"/>
  <c r="A79" i="4"/>
  <c r="B78" i="4"/>
  <c r="E78" i="4"/>
  <c r="D78" i="4"/>
  <c r="F78" i="4" s="1"/>
  <c r="H77" i="4" l="1"/>
  <c r="G77" i="4" s="1"/>
  <c r="I77" i="4" s="1"/>
  <c r="C78" i="4" s="1"/>
  <c r="E79" i="4"/>
  <c r="D79" i="4"/>
  <c r="F79" i="4" s="1"/>
  <c r="A80" i="4"/>
  <c r="B79" i="4"/>
  <c r="H78" i="4" l="1"/>
  <c r="G78" i="4" s="1"/>
  <c r="I78" i="4" s="1"/>
  <c r="C79" i="4" s="1"/>
  <c r="D80" i="4"/>
  <c r="A81" i="4"/>
  <c r="F80" i="4"/>
  <c r="B80" i="4"/>
  <c r="E80" i="4"/>
  <c r="H79" i="4" l="1"/>
  <c r="G79" i="4" s="1"/>
  <c r="I79" i="4" s="1"/>
  <c r="C80" i="4" s="1"/>
  <c r="A82" i="4"/>
  <c r="B81" i="4"/>
  <c r="E81" i="4"/>
  <c r="D81" i="4"/>
  <c r="F81" i="4" s="1"/>
  <c r="H80" i="4" l="1"/>
  <c r="G80" i="4" s="1"/>
  <c r="I80" i="4" s="1"/>
  <c r="C81" i="4" s="1"/>
  <c r="A83" i="4"/>
  <c r="B82" i="4"/>
  <c r="E82" i="4"/>
  <c r="D82" i="4"/>
  <c r="F82" i="4" l="1"/>
  <c r="H81" i="4"/>
  <c r="G81" i="4" s="1"/>
  <c r="I81" i="4" s="1"/>
  <c r="C82" i="4" s="1"/>
  <c r="E83" i="4"/>
  <c r="D83" i="4"/>
  <c r="F83" i="4" s="1"/>
  <c r="A84" i="4"/>
  <c r="B83" i="4"/>
  <c r="H82" i="4" l="1"/>
  <c r="G82" i="4" s="1"/>
  <c r="I82" i="4" s="1"/>
  <c r="C83" i="4" s="1"/>
  <c r="D84" i="4"/>
  <c r="A85" i="4"/>
  <c r="B84" i="4"/>
  <c r="E84" i="4"/>
  <c r="F84" i="4" l="1"/>
  <c r="A86" i="4"/>
  <c r="B85" i="4"/>
  <c r="E85" i="4"/>
  <c r="D85" i="4"/>
  <c r="H83" i="4"/>
  <c r="G83" i="4" s="1"/>
  <c r="I83" i="4" s="1"/>
  <c r="C84" i="4" s="1"/>
  <c r="F85" i="4" l="1"/>
  <c r="A87" i="4"/>
  <c r="B86" i="4"/>
  <c r="E86" i="4"/>
  <c r="D86" i="4"/>
  <c r="H84" i="4"/>
  <c r="G84" i="4" s="1"/>
  <c r="I84" i="4" s="1"/>
  <c r="C85" i="4" s="1"/>
  <c r="F86" i="4" l="1"/>
  <c r="H85" i="4"/>
  <c r="G85" i="4" s="1"/>
  <c r="I85" i="4"/>
  <c r="C86" i="4" s="1"/>
  <c r="E87" i="4"/>
  <c r="F87" i="4" s="1"/>
  <c r="D87" i="4"/>
  <c r="A88" i="4"/>
  <c r="B87" i="4"/>
  <c r="H86" i="4" l="1"/>
  <c r="G86" i="4" s="1"/>
  <c r="I86" i="4" s="1"/>
  <c r="C87" i="4" s="1"/>
  <c r="D88" i="4"/>
  <c r="A89" i="4"/>
  <c r="B88" i="4"/>
  <c r="E88" i="4"/>
  <c r="F88" i="4" s="1"/>
  <c r="H87" i="4" l="1"/>
  <c r="G87" i="4" s="1"/>
  <c r="I87" i="4" s="1"/>
  <c r="C88" i="4" s="1"/>
  <c r="A90" i="4"/>
  <c r="B89" i="4"/>
  <c r="E89" i="4"/>
  <c r="D89" i="4"/>
  <c r="F89" i="4" l="1"/>
  <c r="H88" i="4"/>
  <c r="G88" i="4" s="1"/>
  <c r="I88" i="4" s="1"/>
  <c r="C89" i="4" s="1"/>
  <c r="A91" i="4"/>
  <c r="B90" i="4"/>
  <c r="E90" i="4"/>
  <c r="D90" i="4"/>
  <c r="F90" i="4" s="1"/>
  <c r="H89" i="4" l="1"/>
  <c r="G89" i="4" s="1"/>
  <c r="I89" i="4" s="1"/>
  <c r="C90" i="4" s="1"/>
  <c r="E91" i="4"/>
  <c r="F91" i="4" s="1"/>
  <c r="D91" i="4"/>
  <c r="A92" i="4"/>
  <c r="B91" i="4"/>
  <c r="H90" i="4" l="1"/>
  <c r="G90" i="4" s="1"/>
  <c r="I90" i="4" s="1"/>
  <c r="C91" i="4" s="1"/>
  <c r="D92" i="4"/>
  <c r="A93" i="4"/>
  <c r="B92" i="4"/>
  <c r="E92" i="4"/>
  <c r="F92" i="4" s="1"/>
  <c r="H91" i="4" l="1"/>
  <c r="G91" i="4" s="1"/>
  <c r="I91" i="4" s="1"/>
  <c r="C92" i="4" s="1"/>
  <c r="A94" i="4"/>
  <c r="B93" i="4"/>
  <c r="E93" i="4"/>
  <c r="D93" i="4"/>
  <c r="F93" i="4" s="1"/>
  <c r="H92" i="4" l="1"/>
  <c r="G92" i="4" s="1"/>
  <c r="I92" i="4" s="1"/>
  <c r="C93" i="4" s="1"/>
  <c r="A95" i="4"/>
  <c r="B94" i="4"/>
  <c r="E94" i="4"/>
  <c r="D94" i="4"/>
  <c r="F94" i="4" l="1"/>
  <c r="H93" i="4"/>
  <c r="G93" i="4" s="1"/>
  <c r="I93" i="4" s="1"/>
  <c r="C94" i="4" s="1"/>
  <c r="E95" i="4"/>
  <c r="D95" i="4"/>
  <c r="A96" i="4"/>
  <c r="F95" i="4"/>
  <c r="B95" i="4"/>
  <c r="H94" i="4" l="1"/>
  <c r="G94" i="4" s="1"/>
  <c r="I94" i="4" s="1"/>
  <c r="C95" i="4" s="1"/>
  <c r="D96" i="4"/>
  <c r="A97" i="4"/>
  <c r="B96" i="4"/>
  <c r="E96" i="4"/>
  <c r="F96" i="4" l="1"/>
  <c r="A98" i="4"/>
  <c r="B97" i="4"/>
  <c r="E97" i="4"/>
  <c r="D97" i="4"/>
  <c r="H95" i="4"/>
  <c r="G95" i="4" s="1"/>
  <c r="I95" i="4" s="1"/>
  <c r="C96" i="4" s="1"/>
  <c r="F97" i="4" l="1"/>
  <c r="A99" i="4"/>
  <c r="B98" i="4"/>
  <c r="E98" i="4"/>
  <c r="D98" i="4"/>
  <c r="H96" i="4"/>
  <c r="G96" i="4" s="1"/>
  <c r="I96" i="4" s="1"/>
  <c r="C97" i="4" s="1"/>
  <c r="F98" i="4" l="1"/>
  <c r="H97" i="4"/>
  <c r="G97" i="4" s="1"/>
  <c r="I97" i="4" s="1"/>
  <c r="C98" i="4" s="1"/>
  <c r="E99" i="4"/>
  <c r="D99" i="4"/>
  <c r="A100" i="4"/>
  <c r="B99" i="4"/>
  <c r="F99" i="4" l="1"/>
  <c r="H98" i="4"/>
  <c r="G98" i="4" s="1"/>
  <c r="I98" i="4" s="1"/>
  <c r="C99" i="4" s="1"/>
  <c r="D100" i="4"/>
  <c r="A101" i="4"/>
  <c r="E100" i="4"/>
  <c r="B100" i="4"/>
  <c r="F100" i="4"/>
  <c r="H99" i="4" l="1"/>
  <c r="G99" i="4" s="1"/>
  <c r="I99" i="4" s="1"/>
  <c r="C100" i="4" s="1"/>
  <c r="A102" i="4"/>
  <c r="E101" i="4"/>
  <c r="D101" i="4"/>
  <c r="B101" i="4"/>
  <c r="F101" i="4" l="1"/>
  <c r="H100" i="4"/>
  <c r="G100" i="4" s="1"/>
  <c r="I100" i="4" s="1"/>
  <c r="C101" i="4" s="1"/>
  <c r="A103" i="4"/>
  <c r="B102" i="4"/>
  <c r="E102" i="4"/>
  <c r="D102" i="4"/>
  <c r="F102" i="4" s="1"/>
  <c r="E103" i="4" l="1"/>
  <c r="A104" i="4"/>
  <c r="D103" i="4"/>
  <c r="B103" i="4"/>
  <c r="H101" i="4"/>
  <c r="G101" i="4" s="1"/>
  <c r="I101" i="4" s="1"/>
  <c r="C102" i="4" s="1"/>
  <c r="F103" i="4" l="1"/>
  <c r="H102" i="4"/>
  <c r="G102" i="4" s="1"/>
  <c r="I102" i="4" s="1"/>
  <c r="C103" i="4" s="1"/>
  <c r="D104" i="4"/>
  <c r="F104" i="4" s="1"/>
  <c r="A105" i="4"/>
  <c r="E104" i="4"/>
  <c r="B104" i="4"/>
  <c r="H103" i="4" l="1"/>
  <c r="G103" i="4" s="1"/>
  <c r="I103" i="4" s="1"/>
  <c r="C104" i="4" s="1"/>
  <c r="A106" i="4"/>
  <c r="B105" i="4"/>
  <c r="E105" i="4"/>
  <c r="D105" i="4"/>
  <c r="F105" i="4" s="1"/>
  <c r="H104" i="4" l="1"/>
  <c r="G104" i="4" s="1"/>
  <c r="I104" i="4" s="1"/>
  <c r="C105" i="4" s="1"/>
  <c r="A107" i="4"/>
  <c r="B106" i="4"/>
  <c r="E106" i="4"/>
  <c r="D106" i="4"/>
  <c r="F106" i="4" s="1"/>
  <c r="H105" i="4" l="1"/>
  <c r="G105" i="4" s="1"/>
  <c r="I105" i="4" s="1"/>
  <c r="C106" i="4" s="1"/>
  <c r="E107" i="4"/>
  <c r="D107" i="4"/>
  <c r="F107" i="4" s="1"/>
  <c r="A108" i="4"/>
  <c r="B107" i="4"/>
  <c r="H106" i="4" l="1"/>
  <c r="G106" i="4" s="1"/>
  <c r="I106" i="4" s="1"/>
  <c r="C107" i="4" s="1"/>
  <c r="D108" i="4"/>
  <c r="E108" i="4"/>
  <c r="F108" i="4" s="1"/>
  <c r="A109" i="4"/>
  <c r="B108" i="4"/>
  <c r="H107" i="4" l="1"/>
  <c r="G107" i="4" s="1"/>
  <c r="I107" i="4" s="1"/>
  <c r="C108" i="4" s="1"/>
  <c r="A110" i="4"/>
  <c r="B109" i="4"/>
  <c r="D109" i="4"/>
  <c r="E109" i="4"/>
  <c r="F109" i="4" s="1"/>
  <c r="H108" i="4" l="1"/>
  <c r="G108" i="4" s="1"/>
  <c r="I108" i="4" s="1"/>
  <c r="C109" i="4" s="1"/>
  <c r="A111" i="4"/>
  <c r="B110" i="4"/>
  <c r="E110" i="4"/>
  <c r="D110" i="4"/>
  <c r="F110" i="4" s="1"/>
  <c r="H109" i="4" l="1"/>
  <c r="G109" i="4" s="1"/>
  <c r="I109" i="4" s="1"/>
  <c r="C110" i="4" s="1"/>
  <c r="E111" i="4"/>
  <c r="D111" i="4"/>
  <c r="F111" i="4" s="1"/>
  <c r="A112" i="4"/>
  <c r="B111" i="4"/>
  <c r="H110" i="4" l="1"/>
  <c r="G110" i="4" s="1"/>
  <c r="I110" i="4" s="1"/>
  <c r="C111" i="4" s="1"/>
  <c r="D112" i="4"/>
  <c r="E112" i="4"/>
  <c r="F112" i="4" s="1"/>
  <c r="A113" i="4"/>
  <c r="B112" i="4"/>
  <c r="H111" i="4" l="1"/>
  <c r="G111" i="4" s="1"/>
  <c r="I111" i="4" s="1"/>
  <c r="C112" i="4" s="1"/>
  <c r="A114" i="4"/>
  <c r="B113" i="4"/>
  <c r="E113" i="4"/>
  <c r="D113" i="4"/>
  <c r="F113" i="4" l="1"/>
  <c r="H112" i="4"/>
  <c r="G112" i="4" s="1"/>
  <c r="I112" i="4" s="1"/>
  <c r="C113" i="4" s="1"/>
  <c r="A115" i="4"/>
  <c r="B114" i="4"/>
  <c r="E114" i="4"/>
  <c r="D114" i="4"/>
  <c r="F114" i="4" s="1"/>
  <c r="H113" i="4" l="1"/>
  <c r="G113" i="4" s="1"/>
  <c r="I113" i="4" s="1"/>
  <c r="C114" i="4" s="1"/>
  <c r="E115" i="4"/>
  <c r="D115" i="4"/>
  <c r="F115" i="4" s="1"/>
  <c r="A116" i="4"/>
  <c r="B115" i="4"/>
  <c r="H114" i="4" l="1"/>
  <c r="G114" i="4" s="1"/>
  <c r="I114" i="4" s="1"/>
  <c r="C115" i="4" s="1"/>
  <c r="D116" i="4"/>
  <c r="E116" i="4"/>
  <c r="A117" i="4"/>
  <c r="B116" i="4"/>
  <c r="F116" i="4"/>
  <c r="H115" i="4" l="1"/>
  <c r="G115" i="4" s="1"/>
  <c r="I115" i="4" s="1"/>
  <c r="C116" i="4" s="1"/>
  <c r="A118" i="4"/>
  <c r="B117" i="4"/>
  <c r="D117" i="4"/>
  <c r="E117" i="4"/>
  <c r="F117" i="4" l="1"/>
  <c r="H116" i="4"/>
  <c r="G116" i="4" s="1"/>
  <c r="I116" i="4" s="1"/>
  <c r="C117" i="4" s="1"/>
  <c r="A119" i="4"/>
  <c r="B118" i="4"/>
  <c r="E118" i="4"/>
  <c r="D118" i="4"/>
  <c r="F118" i="4" l="1"/>
  <c r="H117" i="4"/>
  <c r="G117" i="4" s="1"/>
  <c r="I117" i="4" s="1"/>
  <c r="C118" i="4" s="1"/>
  <c r="E119" i="4"/>
  <c r="D119" i="4"/>
  <c r="F119" i="4" s="1"/>
  <c r="A120" i="4"/>
  <c r="B119" i="4"/>
  <c r="H118" i="4" l="1"/>
  <c r="G118" i="4" s="1"/>
  <c r="I118" i="4" s="1"/>
  <c r="C119" i="4" s="1"/>
  <c r="D120" i="4"/>
  <c r="E120" i="4"/>
  <c r="F120" i="4" s="1"/>
  <c r="A121" i="4"/>
  <c r="B120" i="4"/>
  <c r="H119" i="4" l="1"/>
  <c r="G119" i="4" s="1"/>
  <c r="I119" i="4" s="1"/>
  <c r="C120" i="4" s="1"/>
  <c r="A122" i="4"/>
  <c r="B121" i="4"/>
  <c r="E121" i="4"/>
  <c r="D121" i="4"/>
  <c r="F121" i="4" l="1"/>
  <c r="H120" i="4"/>
  <c r="G120" i="4" s="1"/>
  <c r="I120" i="4" s="1"/>
  <c r="C121" i="4" s="1"/>
  <c r="A123" i="4"/>
  <c r="B122" i="4"/>
  <c r="E122" i="4"/>
  <c r="D122" i="4"/>
  <c r="F122" i="4" s="1"/>
  <c r="H121" i="4" l="1"/>
  <c r="G121" i="4" s="1"/>
  <c r="I121" i="4" s="1"/>
  <c r="C122" i="4" s="1"/>
  <c r="E123" i="4"/>
  <c r="D123" i="4"/>
  <c r="F123" i="4"/>
  <c r="A124" i="4"/>
  <c r="B123" i="4"/>
  <c r="H122" i="4" l="1"/>
  <c r="G122" i="4" s="1"/>
  <c r="I122" i="4" s="1"/>
  <c r="C123" i="4" s="1"/>
  <c r="D124" i="4"/>
  <c r="E124" i="4"/>
  <c r="F124" i="4" s="1"/>
  <c r="A125" i="4"/>
  <c r="B124" i="4"/>
  <c r="H123" i="4" l="1"/>
  <c r="G123" i="4" s="1"/>
  <c r="I123" i="4" s="1"/>
  <c r="C124" i="4" s="1"/>
  <c r="A126" i="4"/>
  <c r="B125" i="4"/>
  <c r="D125" i="4"/>
  <c r="E125" i="4"/>
  <c r="F125" i="4" s="1"/>
  <c r="H124" i="4" l="1"/>
  <c r="G124" i="4" s="1"/>
  <c r="I124" i="4" s="1"/>
  <c r="C125" i="4" s="1"/>
  <c r="A127" i="4"/>
  <c r="B126" i="4"/>
  <c r="E126" i="4"/>
  <c r="D126" i="4"/>
  <c r="F126" i="4" s="1"/>
  <c r="H125" i="4" l="1"/>
  <c r="G125" i="4" s="1"/>
  <c r="I125" i="4" s="1"/>
  <c r="C126" i="4" s="1"/>
  <c r="E127" i="4"/>
  <c r="D127" i="4"/>
  <c r="F127" i="4" s="1"/>
  <c r="A128" i="4"/>
  <c r="B127" i="4"/>
  <c r="H126" i="4" l="1"/>
  <c r="G126" i="4" s="1"/>
  <c r="I126" i="4" s="1"/>
  <c r="C127" i="4" s="1"/>
  <c r="D128" i="4"/>
  <c r="E128" i="4"/>
  <c r="F128" i="4" s="1"/>
  <c r="A129" i="4"/>
  <c r="B128" i="4"/>
  <c r="A130" i="4" l="1"/>
  <c r="B129" i="4"/>
  <c r="E129" i="4"/>
  <c r="D129" i="4"/>
  <c r="F129" i="4" s="1"/>
  <c r="H127" i="4"/>
  <c r="G127" i="4" s="1"/>
  <c r="I127" i="4" s="1"/>
  <c r="C128" i="4" s="1"/>
  <c r="H128" i="4" l="1"/>
  <c r="G128" i="4" s="1"/>
  <c r="I128" i="4" s="1"/>
  <c r="C129" i="4" s="1"/>
  <c r="A131" i="4"/>
  <c r="B130" i="4"/>
  <c r="E130" i="4"/>
  <c r="D130" i="4"/>
  <c r="F130" i="4" l="1"/>
  <c r="H129" i="4"/>
  <c r="G129" i="4" s="1"/>
  <c r="I129" i="4" s="1"/>
  <c r="C130" i="4" s="1"/>
  <c r="E131" i="4"/>
  <c r="F131" i="4" s="1"/>
  <c r="D131" i="4"/>
  <c r="A132" i="4"/>
  <c r="B131" i="4"/>
  <c r="H130" i="4" l="1"/>
  <c r="G130" i="4" s="1"/>
  <c r="I130" i="4" s="1"/>
  <c r="C131" i="4" s="1"/>
  <c r="D132" i="4"/>
  <c r="A133" i="4"/>
  <c r="B132" i="4"/>
  <c r="E132" i="4"/>
  <c r="F132" i="4" s="1"/>
  <c r="H131" i="4" l="1"/>
  <c r="G131" i="4" s="1"/>
  <c r="I131" i="4" s="1"/>
  <c r="C132" i="4" s="1"/>
  <c r="A134" i="4"/>
  <c r="B133" i="4"/>
  <c r="E133" i="4"/>
  <c r="D133" i="4"/>
  <c r="F133" i="4" s="1"/>
  <c r="H132" i="4" l="1"/>
  <c r="G132" i="4" s="1"/>
  <c r="I132" i="4" s="1"/>
  <c r="C133" i="4" s="1"/>
  <c r="A135" i="4"/>
  <c r="B134" i="4"/>
  <c r="E134" i="4"/>
  <c r="D134" i="4"/>
  <c r="F134" i="4" l="1"/>
  <c r="H133" i="4"/>
  <c r="G133" i="4" s="1"/>
  <c r="I133" i="4" s="1"/>
  <c r="C134" i="4" s="1"/>
  <c r="E135" i="4"/>
  <c r="D135" i="4"/>
  <c r="A136" i="4"/>
  <c r="F135" i="4"/>
  <c r="B135" i="4"/>
  <c r="H134" i="4" l="1"/>
  <c r="G134" i="4" s="1"/>
  <c r="I134" i="4" s="1"/>
  <c r="C135" i="4" s="1"/>
  <c r="D136" i="4"/>
  <c r="A137" i="4"/>
  <c r="B136" i="4"/>
  <c r="E136" i="4"/>
  <c r="F136" i="4" l="1"/>
  <c r="A138" i="4"/>
  <c r="B137" i="4"/>
  <c r="E137" i="4"/>
  <c r="D137" i="4"/>
  <c r="H135" i="4"/>
  <c r="G135" i="4" s="1"/>
  <c r="I135" i="4"/>
  <c r="C136" i="4" s="1"/>
  <c r="F137" i="4" l="1"/>
  <c r="A139" i="4"/>
  <c r="B138" i="4"/>
  <c r="E138" i="4"/>
  <c r="D138" i="4"/>
  <c r="H136" i="4"/>
  <c r="G136" i="4" s="1"/>
  <c r="I136" i="4" s="1"/>
  <c r="C137" i="4" s="1"/>
  <c r="F138" i="4" l="1"/>
  <c r="H137" i="4"/>
  <c r="G137" i="4" s="1"/>
  <c r="I137" i="4" s="1"/>
  <c r="C138" i="4" s="1"/>
  <c r="E139" i="4"/>
  <c r="F139" i="4" s="1"/>
  <c r="D139" i="4"/>
  <c r="A140" i="4"/>
  <c r="B139" i="4"/>
  <c r="H138" i="4" l="1"/>
  <c r="G138" i="4" s="1"/>
  <c r="I138" i="4" s="1"/>
  <c r="C139" i="4" s="1"/>
  <c r="D140" i="4"/>
  <c r="A141" i="4"/>
  <c r="B140" i="4"/>
  <c r="E140" i="4"/>
  <c r="F140" i="4" s="1"/>
  <c r="H139" i="4" l="1"/>
  <c r="G139" i="4" s="1"/>
  <c r="I139" i="4" s="1"/>
  <c r="C140" i="4" s="1"/>
  <c r="A142" i="4"/>
  <c r="B141" i="4"/>
  <c r="E141" i="4"/>
  <c r="D141" i="4"/>
  <c r="F141" i="4" s="1"/>
  <c r="H140" i="4" l="1"/>
  <c r="G140" i="4" s="1"/>
  <c r="I140" i="4" s="1"/>
  <c r="C141" i="4" s="1"/>
  <c r="A143" i="4"/>
  <c r="B142" i="4"/>
  <c r="E142" i="4"/>
  <c r="D142" i="4"/>
  <c r="F142" i="4" l="1"/>
  <c r="H141" i="4"/>
  <c r="G141" i="4" s="1"/>
  <c r="I141" i="4" s="1"/>
  <c r="C142" i="4" s="1"/>
  <c r="E143" i="4"/>
  <c r="F143" i="4" s="1"/>
  <c r="D143" i="4"/>
  <c r="A144" i="4"/>
  <c r="B143" i="4"/>
  <c r="H142" i="4" l="1"/>
  <c r="G142" i="4" s="1"/>
  <c r="I142" i="4" s="1"/>
  <c r="C143" i="4" s="1"/>
  <c r="D144" i="4"/>
  <c r="A145" i="4"/>
  <c r="B144" i="4"/>
  <c r="E144" i="4"/>
  <c r="F144" i="4" l="1"/>
  <c r="A146" i="4"/>
  <c r="B145" i="4"/>
  <c r="E145" i="4"/>
  <c r="D145" i="4"/>
  <c r="H143" i="4"/>
  <c r="G143" i="4" s="1"/>
  <c r="I143" i="4" s="1"/>
  <c r="C144" i="4" s="1"/>
  <c r="F145" i="4" l="1"/>
  <c r="H144" i="4"/>
  <c r="G144" i="4" s="1"/>
  <c r="I144" i="4" s="1"/>
  <c r="C145" i="4" s="1"/>
  <c r="A147" i="4"/>
  <c r="B146" i="4"/>
  <c r="E146" i="4"/>
  <c r="D146" i="4"/>
  <c r="F146" i="4" s="1"/>
  <c r="H145" i="4" l="1"/>
  <c r="G145" i="4" s="1"/>
  <c r="I145" i="4" s="1"/>
  <c r="C146" i="4" s="1"/>
  <c r="E147" i="4"/>
  <c r="D147" i="4"/>
  <c r="F147" i="4" s="1"/>
  <c r="A148" i="4"/>
  <c r="B147" i="4"/>
  <c r="D148" i="4" l="1"/>
  <c r="A149" i="4"/>
  <c r="B148" i="4"/>
  <c r="E148" i="4"/>
  <c r="H146" i="4"/>
  <c r="G146" i="4" s="1"/>
  <c r="I146" i="4" s="1"/>
  <c r="C147" i="4" s="1"/>
  <c r="F148" i="4" l="1"/>
  <c r="H147" i="4"/>
  <c r="G147" i="4" s="1"/>
  <c r="I147" i="4" s="1"/>
  <c r="C148" i="4" s="1"/>
  <c r="A150" i="4"/>
  <c r="B149" i="4"/>
  <c r="E149" i="4"/>
  <c r="D149" i="4"/>
  <c r="F149" i="4" s="1"/>
  <c r="H148" i="4" l="1"/>
  <c r="G148" i="4" s="1"/>
  <c r="I148" i="4" s="1"/>
  <c r="C149" i="4" s="1"/>
  <c r="A151" i="4"/>
  <c r="B150" i="4"/>
  <c r="E150" i="4"/>
  <c r="D150" i="4"/>
  <c r="F150" i="4" l="1"/>
  <c r="H149" i="4"/>
  <c r="G149" i="4" s="1"/>
  <c r="I149" i="4" s="1"/>
  <c r="C150" i="4" s="1"/>
  <c r="E151" i="4"/>
  <c r="D151" i="4"/>
  <c r="F151" i="4" s="1"/>
  <c r="A152" i="4"/>
  <c r="B151" i="4"/>
  <c r="H150" i="4" l="1"/>
  <c r="G150" i="4" s="1"/>
  <c r="I150" i="4" s="1"/>
  <c r="C151" i="4" s="1"/>
  <c r="D152" i="4"/>
  <c r="A153" i="4"/>
  <c r="B152" i="4"/>
  <c r="E152" i="4"/>
  <c r="F152" i="4" l="1"/>
  <c r="A154" i="4"/>
  <c r="B153" i="4"/>
  <c r="E153" i="4"/>
  <c r="D153" i="4"/>
  <c r="H151" i="4"/>
  <c r="G151" i="4" s="1"/>
  <c r="I151" i="4"/>
  <c r="C152" i="4" s="1"/>
  <c r="F153" i="4" l="1"/>
  <c r="H152" i="4"/>
  <c r="G152" i="4" s="1"/>
  <c r="I152" i="4" s="1"/>
  <c r="C153" i="4" s="1"/>
  <c r="A155" i="4"/>
  <c r="B154" i="4"/>
  <c r="E154" i="4"/>
  <c r="D154" i="4"/>
  <c r="F154" i="4" s="1"/>
  <c r="H153" i="4" l="1"/>
  <c r="G153" i="4" s="1"/>
  <c r="I153" i="4" s="1"/>
  <c r="C154" i="4" s="1"/>
  <c r="E155" i="4"/>
  <c r="D155" i="4"/>
  <c r="F155" i="4" s="1"/>
  <c r="A156" i="4"/>
  <c r="B155" i="4"/>
  <c r="H154" i="4" l="1"/>
  <c r="G154" i="4" s="1"/>
  <c r="I154" i="4" s="1"/>
  <c r="C155" i="4" s="1"/>
  <c r="D156" i="4"/>
  <c r="F156" i="4" s="1"/>
  <c r="A157" i="4"/>
  <c r="B156" i="4"/>
  <c r="E156" i="4"/>
  <c r="A158" i="4" l="1"/>
  <c r="B157" i="4"/>
  <c r="E157" i="4"/>
  <c r="D157" i="4"/>
  <c r="F157" i="4" s="1"/>
  <c r="H155" i="4"/>
  <c r="G155" i="4" s="1"/>
  <c r="I155" i="4"/>
  <c r="C156" i="4" s="1"/>
  <c r="A159" i="4" l="1"/>
  <c r="B158" i="4"/>
  <c r="E158" i="4"/>
  <c r="D158" i="4"/>
  <c r="F158" i="4" s="1"/>
  <c r="H156" i="4"/>
  <c r="G156" i="4" s="1"/>
  <c r="I156" i="4" s="1"/>
  <c r="C157" i="4" s="1"/>
  <c r="H157" i="4" l="1"/>
  <c r="G157" i="4" s="1"/>
  <c r="I157" i="4" s="1"/>
  <c r="C158" i="4" s="1"/>
  <c r="A160" i="4"/>
  <c r="E159" i="4"/>
  <c r="D159" i="4"/>
  <c r="B159" i="4"/>
  <c r="F159" i="4" l="1"/>
  <c r="H158" i="4"/>
  <c r="G158" i="4" s="1"/>
  <c r="I158" i="4" s="1"/>
  <c r="C159" i="4" s="1"/>
  <c r="A161" i="4"/>
  <c r="B160" i="4"/>
  <c r="D160" i="4"/>
  <c r="E160" i="4"/>
  <c r="F160" i="4" s="1"/>
  <c r="H159" i="4" l="1"/>
  <c r="G159" i="4" s="1"/>
  <c r="I159" i="4" s="1"/>
  <c r="C160" i="4" s="1"/>
  <c r="A162" i="4"/>
  <c r="B161" i="4"/>
  <c r="E161" i="4"/>
  <c r="D161" i="4"/>
  <c r="F161" i="4" s="1"/>
  <c r="H160" i="4" l="1"/>
  <c r="G160" i="4" s="1"/>
  <c r="I160" i="4" s="1"/>
  <c r="C161" i="4" s="1"/>
  <c r="E162" i="4"/>
  <c r="D162" i="4"/>
  <c r="A163" i="4"/>
  <c r="B162" i="4"/>
  <c r="F162" i="4"/>
  <c r="H161" i="4" l="1"/>
  <c r="G161" i="4" s="1"/>
  <c r="I161" i="4" s="1"/>
  <c r="C162" i="4" s="1"/>
  <c r="D163" i="4"/>
  <c r="E163" i="4"/>
  <c r="F163" i="4" s="1"/>
  <c r="A164" i="4"/>
  <c r="B163" i="4"/>
  <c r="H162" i="4" l="1"/>
  <c r="G162" i="4" s="1"/>
  <c r="I162" i="4" s="1"/>
  <c r="C163" i="4" s="1"/>
  <c r="A165" i="4"/>
  <c r="B164" i="4"/>
  <c r="E164" i="4"/>
  <c r="D164" i="4"/>
  <c r="F164" i="4" s="1"/>
  <c r="H163" i="4" l="1"/>
  <c r="G163" i="4" s="1"/>
  <c r="I163" i="4" s="1"/>
  <c r="C164" i="4" s="1"/>
  <c r="A166" i="4"/>
  <c r="B165" i="4"/>
  <c r="E165" i="4"/>
  <c r="D165" i="4"/>
  <c r="F165" i="4" s="1"/>
  <c r="H164" i="4" l="1"/>
  <c r="G164" i="4" s="1"/>
  <c r="I164" i="4" s="1"/>
  <c r="C165" i="4" s="1"/>
  <c r="E166" i="4"/>
  <c r="D166" i="4"/>
  <c r="F166" i="4" s="1"/>
  <c r="A167" i="4"/>
  <c r="B166" i="4"/>
  <c r="H165" i="4" l="1"/>
  <c r="G165" i="4" s="1"/>
  <c r="I165" i="4" s="1"/>
  <c r="C166" i="4" s="1"/>
  <c r="D167" i="4"/>
  <c r="F167" i="4" s="1"/>
  <c r="E167" i="4"/>
  <c r="A168" i="4"/>
  <c r="B167" i="4"/>
  <c r="A169" i="4" l="1"/>
  <c r="B168" i="4"/>
  <c r="D168" i="4"/>
  <c r="F168" i="4" s="1"/>
  <c r="E168" i="4"/>
  <c r="H166" i="4"/>
  <c r="G166" i="4" s="1"/>
  <c r="I166" i="4" s="1"/>
  <c r="C167" i="4" s="1"/>
  <c r="H167" i="4" l="1"/>
  <c r="G167" i="4" s="1"/>
  <c r="I167" i="4" s="1"/>
  <c r="C168" i="4" s="1"/>
  <c r="A170" i="4"/>
  <c r="B169" i="4"/>
  <c r="E169" i="4"/>
  <c r="D169" i="4"/>
  <c r="F169" i="4" s="1"/>
  <c r="H168" i="4" l="1"/>
  <c r="G168" i="4" s="1"/>
  <c r="I168" i="4" s="1"/>
  <c r="C169" i="4" s="1"/>
  <c r="E170" i="4"/>
  <c r="D170" i="4"/>
  <c r="F170" i="4" s="1"/>
  <c r="A171" i="4"/>
  <c r="B170" i="4"/>
  <c r="H169" i="4" l="1"/>
  <c r="G169" i="4" s="1"/>
  <c r="I169" i="4" s="1"/>
  <c r="C170" i="4" s="1"/>
  <c r="D171" i="4"/>
  <c r="F171" i="4" s="1"/>
  <c r="E171" i="4"/>
  <c r="A172" i="4"/>
  <c r="B171" i="4"/>
  <c r="A173" i="4" l="1"/>
  <c r="B172" i="4"/>
  <c r="E172" i="4"/>
  <c r="D172" i="4"/>
  <c r="F172" i="4" s="1"/>
  <c r="H170" i="4"/>
  <c r="G170" i="4" s="1"/>
  <c r="I170" i="4"/>
  <c r="C171" i="4" s="1"/>
  <c r="A174" i="4" l="1"/>
  <c r="B173" i="4"/>
  <c r="E173" i="4"/>
  <c r="D173" i="4"/>
  <c r="F173" i="4" s="1"/>
  <c r="H171" i="4"/>
  <c r="G171" i="4" s="1"/>
  <c r="I171" i="4" s="1"/>
  <c r="C172" i="4" s="1"/>
  <c r="H172" i="4" l="1"/>
  <c r="G172" i="4" s="1"/>
  <c r="I172" i="4" s="1"/>
  <c r="C173" i="4" s="1"/>
  <c r="E174" i="4"/>
  <c r="D174" i="4"/>
  <c r="F174" i="4" s="1"/>
  <c r="A175" i="4"/>
  <c r="B174" i="4"/>
  <c r="H173" i="4" l="1"/>
  <c r="G173" i="4" s="1"/>
  <c r="I173" i="4" s="1"/>
  <c r="C174" i="4" s="1"/>
  <c r="D175" i="4"/>
  <c r="E175" i="4"/>
  <c r="A176" i="4"/>
  <c r="B175" i="4"/>
  <c r="F175" i="4" l="1"/>
  <c r="H174" i="4"/>
  <c r="G174" i="4" s="1"/>
  <c r="I174" i="4"/>
  <c r="C175" i="4" s="1"/>
  <c r="A177" i="4"/>
  <c r="B176" i="4"/>
  <c r="D176" i="4"/>
  <c r="E176" i="4"/>
  <c r="F176" i="4" s="1"/>
  <c r="H175" i="4" l="1"/>
  <c r="G175" i="4" s="1"/>
  <c r="I175" i="4" s="1"/>
  <c r="C176" i="4" s="1"/>
  <c r="A178" i="4"/>
  <c r="B177" i="4"/>
  <c r="E177" i="4"/>
  <c r="D177" i="4"/>
  <c r="F177" i="4" l="1"/>
  <c r="H176" i="4"/>
  <c r="G176" i="4" s="1"/>
  <c r="I176" i="4" s="1"/>
  <c r="C177" i="4" s="1"/>
  <c r="E178" i="4"/>
  <c r="D178" i="4"/>
  <c r="A179" i="4"/>
  <c r="B178" i="4"/>
  <c r="F178" i="4"/>
  <c r="H177" i="4" l="1"/>
  <c r="G177" i="4" s="1"/>
  <c r="I177" i="4" s="1"/>
  <c r="C178" i="4" s="1"/>
  <c r="D179" i="4"/>
  <c r="E179" i="4"/>
  <c r="F179" i="4" s="1"/>
  <c r="A180" i="4"/>
  <c r="B179" i="4"/>
  <c r="H178" i="4" l="1"/>
  <c r="G178" i="4" s="1"/>
  <c r="I178" i="4" s="1"/>
  <c r="C179" i="4" s="1"/>
  <c r="A181" i="4"/>
  <c r="B180" i="4"/>
  <c r="E180" i="4"/>
  <c r="D180" i="4"/>
  <c r="F180" i="4" l="1"/>
  <c r="H179" i="4"/>
  <c r="G179" i="4" s="1"/>
  <c r="I179" i="4"/>
  <c r="C180" i="4" s="1"/>
  <c r="A182" i="4"/>
  <c r="B181" i="4"/>
  <c r="E181" i="4"/>
  <c r="D181" i="4"/>
  <c r="F181" i="4" s="1"/>
  <c r="E182" i="4" l="1"/>
  <c r="F182" i="4" s="1"/>
  <c r="D182" i="4"/>
  <c r="A183" i="4"/>
  <c r="B182" i="4"/>
  <c r="H180" i="4"/>
  <c r="G180" i="4" s="1"/>
  <c r="I180" i="4" s="1"/>
  <c r="C181" i="4" s="1"/>
  <c r="D183" i="4" l="1"/>
  <c r="F183" i="4" s="1"/>
  <c r="E183" i="4"/>
  <c r="A184" i="4"/>
  <c r="B183" i="4"/>
  <c r="H181" i="4"/>
  <c r="G181" i="4" s="1"/>
  <c r="I181" i="4" s="1"/>
  <c r="C182" i="4" s="1"/>
  <c r="H182" i="4" l="1"/>
  <c r="G182" i="4" s="1"/>
  <c r="I182" i="4" s="1"/>
  <c r="C183" i="4" s="1"/>
  <c r="A185" i="4"/>
  <c r="B184" i="4"/>
  <c r="D184" i="4"/>
  <c r="E184" i="4"/>
  <c r="F184" i="4" s="1"/>
  <c r="H183" i="4" l="1"/>
  <c r="G183" i="4" s="1"/>
  <c r="I183" i="4" s="1"/>
  <c r="C184" i="4" s="1"/>
  <c r="A186" i="4"/>
  <c r="B185" i="4"/>
  <c r="E185" i="4"/>
  <c r="D185" i="4"/>
  <c r="F185" i="4" s="1"/>
  <c r="H184" i="4" l="1"/>
  <c r="G184" i="4" s="1"/>
  <c r="I184" i="4" s="1"/>
  <c r="C185" i="4" s="1"/>
  <c r="E186" i="4"/>
  <c r="D186" i="4"/>
  <c r="F186" i="4" s="1"/>
  <c r="A187" i="4"/>
  <c r="B186" i="4"/>
  <c r="H185" i="4" l="1"/>
  <c r="G185" i="4" s="1"/>
  <c r="I185" i="4" s="1"/>
  <c r="C186" i="4" s="1"/>
  <c r="D187" i="4"/>
  <c r="E187" i="4"/>
  <c r="F187" i="4" s="1"/>
  <c r="A188" i="4"/>
  <c r="B187" i="4"/>
  <c r="A189" i="4" l="1"/>
  <c r="B188" i="4"/>
  <c r="E188" i="4"/>
  <c r="D188" i="4"/>
  <c r="F188" i="4" s="1"/>
  <c r="H186" i="4"/>
  <c r="G186" i="4" s="1"/>
  <c r="I186" i="4"/>
  <c r="C187" i="4" s="1"/>
  <c r="A190" i="4" l="1"/>
  <c r="B189" i="4"/>
  <c r="E189" i="4"/>
  <c r="D189" i="4"/>
  <c r="F189" i="4" s="1"/>
  <c r="H187" i="4"/>
  <c r="G187" i="4" s="1"/>
  <c r="I187" i="4"/>
  <c r="C188" i="4" s="1"/>
  <c r="H188" i="4" l="1"/>
  <c r="G188" i="4" s="1"/>
  <c r="I188" i="4" s="1"/>
  <c r="C189" i="4" s="1"/>
  <c r="E190" i="4"/>
  <c r="D190" i="4"/>
  <c r="A191" i="4"/>
  <c r="B190" i="4"/>
  <c r="F190" i="4" l="1"/>
  <c r="H189" i="4"/>
  <c r="G189" i="4" s="1"/>
  <c r="I189" i="4" s="1"/>
  <c r="C190" i="4" s="1"/>
  <c r="D191" i="4"/>
  <c r="A192" i="4"/>
  <c r="B191" i="4"/>
  <c r="E191" i="4"/>
  <c r="F191" i="4" s="1"/>
  <c r="H190" i="4" l="1"/>
  <c r="G190" i="4" s="1"/>
  <c r="I190" i="4" s="1"/>
  <c r="C191" i="4" s="1"/>
  <c r="A193" i="4"/>
  <c r="B192" i="4"/>
  <c r="E192" i="4"/>
  <c r="D192" i="4"/>
  <c r="F192" i="4" s="1"/>
  <c r="H191" i="4" l="1"/>
  <c r="G191" i="4" s="1"/>
  <c r="I191" i="4" s="1"/>
  <c r="C192" i="4" s="1"/>
  <c r="A194" i="4"/>
  <c r="B193" i="4"/>
  <c r="E193" i="4"/>
  <c r="D193" i="4"/>
  <c r="F193" i="4" s="1"/>
  <c r="H192" i="4" l="1"/>
  <c r="G192" i="4" s="1"/>
  <c r="I192" i="4" s="1"/>
  <c r="C193" i="4" s="1"/>
  <c r="E194" i="4"/>
  <c r="D194" i="4"/>
  <c r="F194" i="4" s="1"/>
  <c r="A195" i="4"/>
  <c r="B194" i="4"/>
  <c r="H193" i="4" l="1"/>
  <c r="G193" i="4" s="1"/>
  <c r="I193" i="4" s="1"/>
  <c r="C194" i="4" s="1"/>
  <c r="D195" i="4"/>
  <c r="A196" i="4"/>
  <c r="B195" i="4"/>
  <c r="E195" i="4"/>
  <c r="F195" i="4" s="1"/>
  <c r="H194" i="4" l="1"/>
  <c r="G194" i="4" s="1"/>
  <c r="I194" i="4" s="1"/>
  <c r="C195" i="4" s="1"/>
  <c r="A197" i="4"/>
  <c r="B196" i="4"/>
  <c r="E196" i="4"/>
  <c r="D196" i="4"/>
  <c r="F196" i="4" l="1"/>
  <c r="H195" i="4"/>
  <c r="G195" i="4" s="1"/>
  <c r="I195" i="4" s="1"/>
  <c r="C196" i="4" s="1"/>
  <c r="A198" i="4"/>
  <c r="B197" i="4"/>
  <c r="E197" i="4"/>
  <c r="D197" i="4"/>
  <c r="F197" i="4" s="1"/>
  <c r="H196" i="4" l="1"/>
  <c r="G196" i="4" s="1"/>
  <c r="I196" i="4" s="1"/>
  <c r="C197" i="4" s="1"/>
  <c r="E198" i="4"/>
  <c r="D198" i="4"/>
  <c r="A199" i="4"/>
  <c r="F198" i="4"/>
  <c r="B198" i="4"/>
  <c r="H197" i="4" l="1"/>
  <c r="G197" i="4" s="1"/>
  <c r="I197" i="4" s="1"/>
  <c r="C198" i="4" s="1"/>
  <c r="D199" i="4"/>
  <c r="A200" i="4"/>
  <c r="B199" i="4"/>
  <c r="E199" i="4"/>
  <c r="F199" i="4" s="1"/>
  <c r="H198" i="4" l="1"/>
  <c r="G198" i="4" s="1"/>
  <c r="I198" i="4" s="1"/>
  <c r="C199" i="4" s="1"/>
  <c r="A201" i="4"/>
  <c r="B200" i="4"/>
  <c r="E200" i="4"/>
  <c r="D200" i="4"/>
  <c r="F200" i="4" s="1"/>
  <c r="H199" i="4" l="1"/>
  <c r="G199" i="4" s="1"/>
  <c r="I199" i="4" s="1"/>
  <c r="C200" i="4" s="1"/>
  <c r="A202" i="4"/>
  <c r="B201" i="4"/>
  <c r="E201" i="4"/>
  <c r="D201" i="4"/>
  <c r="F201" i="4" s="1"/>
  <c r="H200" i="4" l="1"/>
  <c r="G200" i="4" s="1"/>
  <c r="I200" i="4" s="1"/>
  <c r="C201" i="4" s="1"/>
  <c r="E202" i="4"/>
  <c r="D202" i="4"/>
  <c r="F202" i="4" s="1"/>
  <c r="A203" i="4"/>
  <c r="B202" i="4"/>
  <c r="H201" i="4" l="1"/>
  <c r="G201" i="4" s="1"/>
  <c r="I201" i="4" s="1"/>
  <c r="C202" i="4" s="1"/>
  <c r="D203" i="4"/>
  <c r="A204" i="4"/>
  <c r="B203" i="4"/>
  <c r="E203" i="4"/>
  <c r="F203" i="4" s="1"/>
  <c r="A205" i="4" l="1"/>
  <c r="B204" i="4"/>
  <c r="E204" i="4"/>
  <c r="D204" i="4"/>
  <c r="F204" i="4" s="1"/>
  <c r="H202" i="4"/>
  <c r="G202" i="4" s="1"/>
  <c r="I202" i="4"/>
  <c r="C203" i="4" s="1"/>
  <c r="A206" i="4" l="1"/>
  <c r="B205" i="4"/>
  <c r="E205" i="4"/>
  <c r="D205" i="4"/>
  <c r="F205" i="4" s="1"/>
  <c r="H203" i="4"/>
  <c r="G203" i="4" s="1"/>
  <c r="I203" i="4" s="1"/>
  <c r="C204" i="4" s="1"/>
  <c r="H204" i="4" l="1"/>
  <c r="G204" i="4" s="1"/>
  <c r="I204" i="4" s="1"/>
  <c r="C205" i="4" s="1"/>
  <c r="E206" i="4"/>
  <c r="D206" i="4"/>
  <c r="F206" i="4" s="1"/>
  <c r="A207" i="4"/>
  <c r="B206" i="4"/>
  <c r="H205" i="4" l="1"/>
  <c r="G205" i="4" s="1"/>
  <c r="I205" i="4" s="1"/>
  <c r="C206" i="4" s="1"/>
  <c r="D207" i="4"/>
  <c r="A208" i="4"/>
  <c r="B207" i="4"/>
  <c r="E207" i="4"/>
  <c r="F207" i="4" s="1"/>
  <c r="H206" i="4" l="1"/>
  <c r="G206" i="4" s="1"/>
  <c r="I206" i="4" s="1"/>
  <c r="C207" i="4" s="1"/>
  <c r="A209" i="4"/>
  <c r="B208" i="4"/>
  <c r="E208" i="4"/>
  <c r="D208" i="4"/>
  <c r="F208" i="4" s="1"/>
  <c r="H207" i="4" l="1"/>
  <c r="G207" i="4" s="1"/>
  <c r="I207" i="4" s="1"/>
  <c r="C208" i="4" s="1"/>
  <c r="A210" i="4"/>
  <c r="B209" i="4"/>
  <c r="E209" i="4"/>
  <c r="D209" i="4"/>
  <c r="F209" i="4" l="1"/>
  <c r="H208" i="4"/>
  <c r="G208" i="4" s="1"/>
  <c r="I208" i="4" s="1"/>
  <c r="C209" i="4" s="1"/>
  <c r="E210" i="4"/>
  <c r="D210" i="4"/>
  <c r="A211" i="4"/>
  <c r="F210" i="4"/>
  <c r="B210" i="4"/>
  <c r="H209" i="4" l="1"/>
  <c r="G209" i="4" s="1"/>
  <c r="I209" i="4" s="1"/>
  <c r="C210" i="4" s="1"/>
  <c r="D211" i="4"/>
  <c r="A212" i="4"/>
  <c r="F211" i="4"/>
  <c r="B211" i="4"/>
  <c r="E211" i="4"/>
  <c r="H210" i="4" l="1"/>
  <c r="G210" i="4" s="1"/>
  <c r="I210" i="4" s="1"/>
  <c r="C211" i="4" s="1"/>
  <c r="A213" i="4"/>
  <c r="B212" i="4"/>
  <c r="E212" i="4"/>
  <c r="D212" i="4"/>
  <c r="F212" i="4" s="1"/>
  <c r="H211" i="4" l="1"/>
  <c r="G211" i="4" s="1"/>
  <c r="I211" i="4" s="1"/>
  <c r="C212" i="4" s="1"/>
  <c r="A214" i="4"/>
  <c r="B213" i="4"/>
  <c r="E213" i="4"/>
  <c r="D213" i="4"/>
  <c r="F213" i="4" l="1"/>
  <c r="H212" i="4"/>
  <c r="G212" i="4" s="1"/>
  <c r="I212" i="4" s="1"/>
  <c r="C213" i="4" s="1"/>
  <c r="E214" i="4"/>
  <c r="D214" i="4"/>
  <c r="A215" i="4"/>
  <c r="F214" i="4"/>
  <c r="B214" i="4"/>
  <c r="H213" i="4" l="1"/>
  <c r="G213" i="4" s="1"/>
  <c r="I213" i="4" s="1"/>
  <c r="C214" i="4" s="1"/>
  <c r="D215" i="4"/>
  <c r="A216" i="4"/>
  <c r="F215" i="4"/>
  <c r="B215" i="4"/>
  <c r="E215" i="4"/>
  <c r="H214" i="4" l="1"/>
  <c r="G214" i="4" s="1"/>
  <c r="I214" i="4" s="1"/>
  <c r="C215" i="4" s="1"/>
  <c r="A217" i="4"/>
  <c r="B216" i="4"/>
  <c r="E216" i="4"/>
  <c r="D216" i="4"/>
  <c r="F216" i="4" l="1"/>
  <c r="H215" i="4"/>
  <c r="G215" i="4" s="1"/>
  <c r="I215" i="4" s="1"/>
  <c r="C216" i="4" s="1"/>
  <c r="A218" i="4"/>
  <c r="B217" i="4"/>
  <c r="E217" i="4"/>
  <c r="D217" i="4"/>
  <c r="F217" i="4" s="1"/>
  <c r="H216" i="4" l="1"/>
  <c r="G216" i="4" s="1"/>
  <c r="I216" i="4" s="1"/>
  <c r="C217" i="4" s="1"/>
  <c r="E218" i="4"/>
  <c r="D218" i="4"/>
  <c r="A219" i="4"/>
  <c r="F218" i="4"/>
  <c r="B218" i="4"/>
  <c r="H217" i="4" l="1"/>
  <c r="G217" i="4" s="1"/>
  <c r="I217" i="4" s="1"/>
  <c r="C218" i="4" s="1"/>
  <c r="A220" i="4"/>
  <c r="D219" i="4"/>
  <c r="F219" i="4" s="1"/>
  <c r="B219" i="4"/>
  <c r="E219" i="4"/>
  <c r="H218" i="4" l="1"/>
  <c r="G218" i="4" s="1"/>
  <c r="I218" i="4" s="1"/>
  <c r="C219" i="4" s="1"/>
  <c r="E220" i="4"/>
  <c r="A221" i="4"/>
  <c r="D220" i="4"/>
  <c r="F220" i="4" s="1"/>
  <c r="B220" i="4"/>
  <c r="H219" i="4" l="1"/>
  <c r="G219" i="4" s="1"/>
  <c r="I219" i="4" s="1"/>
  <c r="C220" i="4" s="1"/>
  <c r="D221" i="4"/>
  <c r="E221" i="4"/>
  <c r="F221" i="4" s="1"/>
  <c r="A222" i="4"/>
  <c r="B221" i="4"/>
  <c r="H220" i="4" l="1"/>
  <c r="G220" i="4" s="1"/>
  <c r="I220" i="4" s="1"/>
  <c r="C221" i="4" s="1"/>
  <c r="A223" i="4"/>
  <c r="B222" i="4"/>
  <c r="E222" i="4"/>
  <c r="D222" i="4"/>
  <c r="F222" i="4" s="1"/>
  <c r="H221" i="4" l="1"/>
  <c r="G221" i="4" s="1"/>
  <c r="I221" i="4" s="1"/>
  <c r="C222" i="4" s="1"/>
  <c r="A224" i="4"/>
  <c r="B223" i="4"/>
  <c r="E223" i="4"/>
  <c r="D223" i="4"/>
  <c r="F223" i="4" s="1"/>
  <c r="H222" i="4" l="1"/>
  <c r="G222" i="4" s="1"/>
  <c r="I222" i="4" s="1"/>
  <c r="C223" i="4" s="1"/>
  <c r="E224" i="4"/>
  <c r="D224" i="4"/>
  <c r="F224" i="4" s="1"/>
  <c r="A225" i="4"/>
  <c r="B224" i="4"/>
  <c r="H223" i="4" l="1"/>
  <c r="G223" i="4" s="1"/>
  <c r="I223" i="4" s="1"/>
  <c r="C224" i="4" s="1"/>
  <c r="D225" i="4"/>
  <c r="A226" i="4"/>
  <c r="B225" i="4"/>
  <c r="E225" i="4"/>
  <c r="F225" i="4" s="1"/>
  <c r="H224" i="4" l="1"/>
  <c r="G224" i="4" s="1"/>
  <c r="I224" i="4" s="1"/>
  <c r="C225" i="4" s="1"/>
  <c r="A227" i="4"/>
  <c r="B226" i="4"/>
  <c r="E226" i="4"/>
  <c r="D226" i="4"/>
  <c r="F226" i="4" s="1"/>
  <c r="H225" i="4" l="1"/>
  <c r="G225" i="4" s="1"/>
  <c r="I225" i="4" s="1"/>
  <c r="C226" i="4" s="1"/>
  <c r="A228" i="4"/>
  <c r="B227" i="4"/>
  <c r="E227" i="4"/>
  <c r="D227" i="4"/>
  <c r="F227" i="4" s="1"/>
  <c r="H226" i="4" l="1"/>
  <c r="G226" i="4" s="1"/>
  <c r="I226" i="4" s="1"/>
  <c r="C227" i="4" s="1"/>
  <c r="E228" i="4"/>
  <c r="D228" i="4"/>
  <c r="F228" i="4" s="1"/>
  <c r="A229" i="4"/>
  <c r="B228" i="4"/>
  <c r="H227" i="4" l="1"/>
  <c r="G227" i="4" s="1"/>
  <c r="I227" i="4" s="1"/>
  <c r="C228" i="4" s="1"/>
  <c r="D229" i="4"/>
  <c r="F229" i="4"/>
  <c r="E229" i="4"/>
  <c r="A230" i="4"/>
  <c r="B229" i="4"/>
  <c r="H228" i="4" l="1"/>
  <c r="G228" i="4" s="1"/>
  <c r="I228" i="4" s="1"/>
  <c r="C229" i="4" s="1"/>
  <c r="A231" i="4"/>
  <c r="B230" i="4"/>
  <c r="E230" i="4"/>
  <c r="D230" i="4"/>
  <c r="F230" i="4" s="1"/>
  <c r="H229" i="4" l="1"/>
  <c r="G229" i="4" s="1"/>
  <c r="I229" i="4" s="1"/>
  <c r="C230" i="4" s="1"/>
  <c r="A232" i="4"/>
  <c r="B231" i="4"/>
  <c r="E231" i="4"/>
  <c r="D231" i="4"/>
  <c r="F231" i="4" l="1"/>
  <c r="E232" i="4"/>
  <c r="D232" i="4"/>
  <c r="A233" i="4"/>
  <c r="B232" i="4"/>
  <c r="H230" i="4"/>
  <c r="G230" i="4" s="1"/>
  <c r="I230" i="4" s="1"/>
  <c r="C231" i="4" s="1"/>
  <c r="F232" i="4" l="1"/>
  <c r="H231" i="4"/>
  <c r="G231" i="4" s="1"/>
  <c r="I231" i="4" s="1"/>
  <c r="C232" i="4" s="1"/>
  <c r="D233" i="4"/>
  <c r="A234" i="4"/>
  <c r="B233" i="4"/>
  <c r="E233" i="4"/>
  <c r="F233" i="4" s="1"/>
  <c r="H232" i="4" l="1"/>
  <c r="G232" i="4" s="1"/>
  <c r="I232" i="4" s="1"/>
  <c r="C233" i="4" s="1"/>
  <c r="A235" i="4"/>
  <c r="B234" i="4"/>
  <c r="E234" i="4"/>
  <c r="D234" i="4"/>
  <c r="F234" i="4" s="1"/>
  <c r="H233" i="4" l="1"/>
  <c r="G233" i="4" s="1"/>
  <c r="I233" i="4" s="1"/>
  <c r="C234" i="4" s="1"/>
  <c r="A236" i="4"/>
  <c r="B235" i="4"/>
  <c r="E235" i="4"/>
  <c r="D235" i="4"/>
  <c r="F235" i="4" s="1"/>
  <c r="H234" i="4" l="1"/>
  <c r="G234" i="4" s="1"/>
  <c r="I234" i="4" s="1"/>
  <c r="C235" i="4" s="1"/>
  <c r="E236" i="4"/>
  <c r="D236" i="4"/>
  <c r="F236" i="4" s="1"/>
  <c r="A237" i="4"/>
  <c r="B236" i="4"/>
  <c r="H235" i="4" l="1"/>
  <c r="G235" i="4" s="1"/>
  <c r="I235" i="4" s="1"/>
  <c r="C236" i="4" s="1"/>
  <c r="D237" i="4"/>
  <c r="F237" i="4" s="1"/>
  <c r="E237" i="4"/>
  <c r="A238" i="4"/>
  <c r="B237" i="4"/>
  <c r="H236" i="4" l="1"/>
  <c r="G236" i="4" s="1"/>
  <c r="I236" i="4" s="1"/>
  <c r="C237" i="4" s="1"/>
  <c r="A239" i="4"/>
  <c r="B238" i="4"/>
  <c r="E238" i="4"/>
  <c r="D238" i="4"/>
  <c r="F238" i="4" s="1"/>
  <c r="H237" i="4" l="1"/>
  <c r="G237" i="4" s="1"/>
  <c r="I237" i="4" s="1"/>
  <c r="C238" i="4" s="1"/>
  <c r="A240" i="4"/>
  <c r="B239" i="4"/>
  <c r="E239" i="4"/>
  <c r="D239" i="4"/>
  <c r="F239" i="4" l="1"/>
  <c r="E240" i="4"/>
  <c r="D240" i="4"/>
  <c r="A241" i="4"/>
  <c r="B240" i="4"/>
  <c r="H238" i="4"/>
  <c r="G238" i="4" s="1"/>
  <c r="I238" i="4" s="1"/>
  <c r="C239" i="4" s="1"/>
  <c r="F240" i="4" l="1"/>
  <c r="H239" i="4"/>
  <c r="G239" i="4" s="1"/>
  <c r="I239" i="4" s="1"/>
  <c r="C240" i="4" s="1"/>
  <c r="D241" i="4"/>
  <c r="A242" i="4"/>
  <c r="B241" i="4"/>
  <c r="E241" i="4"/>
  <c r="F241" i="4" s="1"/>
  <c r="H240" i="4" l="1"/>
  <c r="G240" i="4" s="1"/>
  <c r="I240" i="4" s="1"/>
  <c r="C241" i="4" s="1"/>
  <c r="A243" i="4"/>
  <c r="B242" i="4"/>
  <c r="E242" i="4"/>
  <c r="D242" i="4"/>
  <c r="F242" i="4" s="1"/>
  <c r="H241" i="4" l="1"/>
  <c r="G241" i="4" s="1"/>
  <c r="I241" i="4" s="1"/>
  <c r="C242" i="4" s="1"/>
  <c r="A244" i="4"/>
  <c r="B243" i="4"/>
  <c r="E243" i="4"/>
  <c r="D243" i="4"/>
  <c r="F243" i="4" s="1"/>
  <c r="H242" i="4" l="1"/>
  <c r="G242" i="4" s="1"/>
  <c r="I242" i="4" s="1"/>
  <c r="C243" i="4" s="1"/>
  <c r="E244" i="4"/>
  <c r="D244" i="4"/>
  <c r="F244" i="4" s="1"/>
  <c r="A245" i="4"/>
  <c r="B244" i="4"/>
  <c r="H243" i="4" l="1"/>
  <c r="G243" i="4" s="1"/>
  <c r="I243" i="4"/>
  <c r="C244" i="4" s="1"/>
  <c r="D245" i="4"/>
  <c r="F245" i="4"/>
  <c r="E245" i="4"/>
  <c r="A246" i="4"/>
  <c r="B245" i="4"/>
  <c r="H244" i="4" l="1"/>
  <c r="G244" i="4" s="1"/>
  <c r="I244" i="4" s="1"/>
  <c r="C245" i="4" s="1"/>
  <c r="A247" i="4"/>
  <c r="B246" i="4"/>
  <c r="E246" i="4"/>
  <c r="D246" i="4"/>
  <c r="F246" i="4" l="1"/>
  <c r="H245" i="4"/>
  <c r="G245" i="4" s="1"/>
  <c r="I245" i="4" s="1"/>
  <c r="C246" i="4" s="1"/>
  <c r="A248" i="4"/>
  <c r="B247" i="4"/>
  <c r="E247" i="4"/>
  <c r="D247" i="4"/>
  <c r="F247" i="4" s="1"/>
  <c r="H246" i="4" l="1"/>
  <c r="G246" i="4" s="1"/>
  <c r="I246" i="4" s="1"/>
  <c r="C247" i="4" s="1"/>
  <c r="E248" i="4"/>
  <c r="D248" i="4"/>
  <c r="F248" i="4"/>
  <c r="B248" i="4"/>
  <c r="A249" i="4"/>
  <c r="H247" i="4" l="1"/>
  <c r="G247" i="4" s="1"/>
  <c r="I247" i="4"/>
  <c r="C248" i="4" s="1"/>
  <c r="D249" i="4"/>
  <c r="A250" i="4"/>
  <c r="B249" i="4"/>
  <c r="E249" i="4"/>
  <c r="F249" i="4" s="1"/>
  <c r="A251" i="4" l="1"/>
  <c r="B250" i="4"/>
  <c r="E250" i="4"/>
  <c r="D250" i="4"/>
  <c r="F250" i="4" s="1"/>
  <c r="H248" i="4"/>
  <c r="G248" i="4" s="1"/>
  <c r="I248" i="4"/>
  <c r="C249" i="4" s="1"/>
  <c r="A252" i="4" l="1"/>
  <c r="B251" i="4"/>
  <c r="E251" i="4"/>
  <c r="D251" i="4"/>
  <c r="F251" i="4" s="1"/>
  <c r="H249" i="4"/>
  <c r="G249" i="4" s="1"/>
  <c r="I249" i="4" s="1"/>
  <c r="C250" i="4" s="1"/>
  <c r="H250" i="4" l="1"/>
  <c r="G250" i="4" s="1"/>
  <c r="I250" i="4" s="1"/>
  <c r="C251" i="4" s="1"/>
  <c r="E252" i="4"/>
  <c r="D252" i="4"/>
  <c r="F252" i="4" s="1"/>
  <c r="A253" i="4"/>
  <c r="B252" i="4"/>
  <c r="H251" i="4" l="1"/>
  <c r="G251" i="4" s="1"/>
  <c r="I251" i="4" s="1"/>
  <c r="C252" i="4" s="1"/>
  <c r="D253" i="4"/>
  <c r="A254" i="4"/>
  <c r="B253" i="4"/>
  <c r="E253" i="4"/>
  <c r="F253" i="4" s="1"/>
  <c r="H252" i="4" l="1"/>
  <c r="G252" i="4" s="1"/>
  <c r="I252" i="4"/>
  <c r="C253" i="4" s="1"/>
  <c r="A255" i="4"/>
  <c r="B254" i="4"/>
  <c r="E254" i="4"/>
  <c r="D254" i="4"/>
  <c r="F254" i="4" s="1"/>
  <c r="H253" i="4" l="1"/>
  <c r="G253" i="4" s="1"/>
  <c r="I253" i="4" s="1"/>
  <c r="C254" i="4" s="1"/>
  <c r="A256" i="4"/>
  <c r="B255" i="4"/>
  <c r="E255" i="4"/>
  <c r="D255" i="4"/>
  <c r="F255" i="4" s="1"/>
  <c r="H254" i="4" l="1"/>
  <c r="G254" i="4" s="1"/>
  <c r="I254" i="4" s="1"/>
  <c r="C255" i="4" s="1"/>
  <c r="E256" i="4"/>
  <c r="D256" i="4"/>
  <c r="F256" i="4" s="1"/>
  <c r="A257" i="4"/>
  <c r="B256" i="4"/>
  <c r="H255" i="4" l="1"/>
  <c r="G255" i="4" s="1"/>
  <c r="I255" i="4"/>
  <c r="C256" i="4" s="1"/>
  <c r="D257" i="4"/>
  <c r="A258" i="4"/>
  <c r="B257" i="4"/>
  <c r="E257" i="4"/>
  <c r="F257" i="4" s="1"/>
  <c r="A259" i="4" l="1"/>
  <c r="B258" i="4"/>
  <c r="E258" i="4"/>
  <c r="D258" i="4"/>
  <c r="F258" i="4" s="1"/>
  <c r="H256" i="4"/>
  <c r="G256" i="4" s="1"/>
  <c r="I256" i="4" s="1"/>
  <c r="C257" i="4" s="1"/>
  <c r="H257" i="4" l="1"/>
  <c r="G257" i="4" s="1"/>
  <c r="I257" i="4" s="1"/>
  <c r="C258" i="4" s="1"/>
  <c r="A260" i="4"/>
  <c r="B259" i="4"/>
  <c r="E259" i="4"/>
  <c r="D259" i="4"/>
  <c r="F259" i="4" s="1"/>
  <c r="H258" i="4" l="1"/>
  <c r="G258" i="4" s="1"/>
  <c r="I258" i="4" s="1"/>
  <c r="C259" i="4" s="1"/>
  <c r="E260" i="4"/>
  <c r="D260" i="4"/>
  <c r="F260" i="4" s="1"/>
  <c r="A261" i="4"/>
  <c r="B260" i="4"/>
  <c r="H259" i="4" l="1"/>
  <c r="G259" i="4" s="1"/>
  <c r="I259" i="4"/>
  <c r="C260" i="4" s="1"/>
  <c r="D261" i="4"/>
  <c r="A262" i="4"/>
  <c r="B261" i="4"/>
  <c r="E261" i="4"/>
  <c r="F261" i="4" s="1"/>
  <c r="A263" i="4" l="1"/>
  <c r="B262" i="4"/>
  <c r="E262" i="4"/>
  <c r="D262" i="4"/>
  <c r="F262" i="4" s="1"/>
  <c r="H260" i="4"/>
  <c r="G260" i="4" s="1"/>
  <c r="I260" i="4" s="1"/>
  <c r="C261" i="4" s="1"/>
  <c r="H261" i="4" l="1"/>
  <c r="G261" i="4" s="1"/>
  <c r="I261" i="4" s="1"/>
  <c r="C262" i="4" s="1"/>
  <c r="A264" i="4"/>
  <c r="B263" i="4"/>
  <c r="E263" i="4"/>
  <c r="D263" i="4"/>
  <c r="F263" i="4" l="1"/>
  <c r="H262" i="4"/>
  <c r="G262" i="4" s="1"/>
  <c r="I262" i="4"/>
  <c r="C263" i="4" s="1"/>
  <c r="E264" i="4"/>
  <c r="D264" i="4"/>
  <c r="A265" i="4"/>
  <c r="F264" i="4"/>
  <c r="B264" i="4"/>
  <c r="H263" i="4" l="1"/>
  <c r="G263" i="4" s="1"/>
  <c r="I263" i="4"/>
  <c r="C264" i="4" s="1"/>
  <c r="D265" i="4"/>
  <c r="A266" i="4"/>
  <c r="B265" i="4"/>
  <c r="E265" i="4"/>
  <c r="F265" i="4" s="1"/>
  <c r="A267" i="4" l="1"/>
  <c r="B266" i="4"/>
  <c r="E266" i="4"/>
  <c r="D266" i="4"/>
  <c r="F266" i="4" s="1"/>
  <c r="H264" i="4"/>
  <c r="G264" i="4" s="1"/>
  <c r="I264" i="4"/>
  <c r="C265" i="4" s="1"/>
  <c r="A268" i="4" l="1"/>
  <c r="B267" i="4"/>
  <c r="E267" i="4"/>
  <c r="D267" i="4"/>
  <c r="F267" i="4" s="1"/>
  <c r="H265" i="4"/>
  <c r="G265" i="4" s="1"/>
  <c r="I265" i="4" s="1"/>
  <c r="C266" i="4" s="1"/>
  <c r="H266" i="4" l="1"/>
  <c r="G266" i="4" s="1"/>
  <c r="I266" i="4" s="1"/>
  <c r="C267" i="4" s="1"/>
  <c r="E268" i="4"/>
  <c r="D268" i="4"/>
  <c r="A269" i="4"/>
  <c r="F268" i="4"/>
  <c r="B268" i="4"/>
  <c r="H267" i="4" l="1"/>
  <c r="G267" i="4" s="1"/>
  <c r="I267" i="4" s="1"/>
  <c r="C268" i="4" s="1"/>
  <c r="D269" i="4"/>
  <c r="A270" i="4"/>
  <c r="B269" i="4"/>
  <c r="E269" i="4"/>
  <c r="F269" i="4" l="1"/>
  <c r="H268" i="4"/>
  <c r="G268" i="4" s="1"/>
  <c r="I268" i="4" s="1"/>
  <c r="C269" i="4" s="1"/>
  <c r="A271" i="4"/>
  <c r="B270" i="4"/>
  <c r="E270" i="4"/>
  <c r="D270" i="4"/>
  <c r="F270" i="4" s="1"/>
  <c r="H269" i="4" l="1"/>
  <c r="G269" i="4" s="1"/>
  <c r="I269" i="4" s="1"/>
  <c r="C270" i="4" s="1"/>
  <c r="A272" i="4"/>
  <c r="B271" i="4"/>
  <c r="E271" i="4"/>
  <c r="D271" i="4"/>
  <c r="F271" i="4" l="1"/>
  <c r="H270" i="4"/>
  <c r="G270" i="4" s="1"/>
  <c r="I270" i="4" s="1"/>
  <c r="C271" i="4" s="1"/>
  <c r="E272" i="4"/>
  <c r="D272" i="4"/>
  <c r="F272" i="4" s="1"/>
  <c r="A273" i="4"/>
  <c r="B272" i="4"/>
  <c r="H271" i="4" l="1"/>
  <c r="G271" i="4" s="1"/>
  <c r="I271" i="4" s="1"/>
  <c r="C272" i="4" s="1"/>
  <c r="D273" i="4"/>
  <c r="A274" i="4"/>
  <c r="B273" i="4"/>
  <c r="E273" i="4"/>
  <c r="F273" i="4" s="1"/>
  <c r="H272" i="4" l="1"/>
  <c r="G272" i="4" s="1"/>
  <c r="I272" i="4"/>
  <c r="C273" i="4" s="1"/>
  <c r="A275" i="4"/>
  <c r="B274" i="4"/>
  <c r="E274" i="4"/>
  <c r="D274" i="4"/>
  <c r="F274" i="4" s="1"/>
  <c r="H273" i="4" l="1"/>
  <c r="G273" i="4" s="1"/>
  <c r="I273" i="4" s="1"/>
  <c r="C274" i="4" s="1"/>
  <c r="A276" i="4"/>
  <c r="B275" i="4"/>
  <c r="E275" i="4"/>
  <c r="D275" i="4"/>
  <c r="F275" i="4" s="1"/>
  <c r="H274" i="4" l="1"/>
  <c r="G274" i="4" s="1"/>
  <c r="I274" i="4" s="1"/>
  <c r="C275" i="4" s="1"/>
  <c r="E276" i="4"/>
  <c r="D276" i="4"/>
  <c r="F276" i="4" s="1"/>
  <c r="A277" i="4"/>
  <c r="B276" i="4"/>
  <c r="H275" i="4" l="1"/>
  <c r="G275" i="4" s="1"/>
  <c r="I275" i="4"/>
  <c r="C276" i="4" s="1"/>
  <c r="A278" i="4"/>
  <c r="D277" i="4"/>
  <c r="F277" i="4" s="1"/>
  <c r="B277" i="4"/>
  <c r="E277" i="4"/>
  <c r="E278" i="4" l="1"/>
  <c r="A279" i="4"/>
  <c r="B278" i="4"/>
  <c r="D278" i="4"/>
  <c r="F278" i="4" s="1"/>
  <c r="H276" i="4"/>
  <c r="G276" i="4" s="1"/>
  <c r="I276" i="4"/>
  <c r="C277" i="4" s="1"/>
  <c r="D279" i="4" l="1"/>
  <c r="E279" i="4"/>
  <c r="A280" i="4"/>
  <c r="B279" i="4"/>
  <c r="H277" i="4"/>
  <c r="G277" i="4" s="1"/>
  <c r="I277" i="4" s="1"/>
  <c r="C278" i="4" s="1"/>
  <c r="F279" i="4" l="1"/>
  <c r="H278" i="4"/>
  <c r="G278" i="4" s="1"/>
  <c r="I278" i="4" s="1"/>
  <c r="C279" i="4" s="1"/>
  <c r="D280" i="4"/>
  <c r="E280" i="4"/>
  <c r="A281" i="4"/>
  <c r="B280" i="4"/>
  <c r="F280" i="4"/>
  <c r="H279" i="4" l="1"/>
  <c r="G279" i="4" s="1"/>
  <c r="I279" i="4"/>
  <c r="C280" i="4" s="1"/>
  <c r="A282" i="4"/>
  <c r="B281" i="4"/>
  <c r="D281" i="4"/>
  <c r="E281" i="4"/>
  <c r="F281" i="4" l="1"/>
  <c r="E282" i="4"/>
  <c r="A283" i="4"/>
  <c r="B282" i="4"/>
  <c r="D282" i="4"/>
  <c r="H280" i="4"/>
  <c r="G280" i="4" s="1"/>
  <c r="I280" i="4" s="1"/>
  <c r="C281" i="4" s="1"/>
  <c r="F282" i="4" l="1"/>
  <c r="H281" i="4"/>
  <c r="G281" i="4" s="1"/>
  <c r="I281" i="4" s="1"/>
  <c r="C282" i="4" s="1"/>
  <c r="D283" i="4"/>
  <c r="E283" i="4"/>
  <c r="A284" i="4"/>
  <c r="B283" i="4"/>
  <c r="F283" i="4"/>
  <c r="H282" i="4" l="1"/>
  <c r="G282" i="4" s="1"/>
  <c r="I282" i="4" s="1"/>
  <c r="C283" i="4" s="1"/>
  <c r="D284" i="4"/>
  <c r="F284" i="4" s="1"/>
  <c r="E284" i="4"/>
  <c r="A285" i="4"/>
  <c r="B284" i="4"/>
  <c r="H283" i="4" l="1"/>
  <c r="G283" i="4" s="1"/>
  <c r="I283" i="4" s="1"/>
  <c r="C284" i="4" s="1"/>
  <c r="A286" i="4"/>
  <c r="B285" i="4"/>
  <c r="E285" i="4"/>
  <c r="D285" i="4"/>
  <c r="F285" i="4" l="1"/>
  <c r="H284" i="4"/>
  <c r="G284" i="4" s="1"/>
  <c r="I284" i="4" s="1"/>
  <c r="C285" i="4" s="1"/>
  <c r="E286" i="4"/>
  <c r="A287" i="4"/>
  <c r="B286" i="4"/>
  <c r="D286" i="4"/>
  <c r="F286" i="4" s="1"/>
  <c r="H285" i="4" l="1"/>
  <c r="G285" i="4" s="1"/>
  <c r="I285" i="4" s="1"/>
  <c r="C286" i="4" s="1"/>
  <c r="D287" i="4"/>
  <c r="E287" i="4"/>
  <c r="F287" i="4" s="1"/>
  <c r="A288" i="4"/>
  <c r="B287" i="4"/>
  <c r="H286" i="4" l="1"/>
  <c r="G286" i="4" s="1"/>
  <c r="I286" i="4" s="1"/>
  <c r="C287" i="4" s="1"/>
  <c r="A289" i="4"/>
  <c r="D288" i="4"/>
  <c r="E288" i="4"/>
  <c r="F288" i="4" s="1"/>
  <c r="B288" i="4"/>
  <c r="H287" i="4" l="1"/>
  <c r="G287" i="4" s="1"/>
  <c r="I287" i="4" s="1"/>
  <c r="C288" i="4" s="1"/>
  <c r="A290" i="4"/>
  <c r="B289" i="4"/>
  <c r="E289" i="4"/>
  <c r="D289" i="4"/>
  <c r="F289" i="4" s="1"/>
  <c r="H288" i="4" l="1"/>
  <c r="G288" i="4" s="1"/>
  <c r="I288" i="4" s="1"/>
  <c r="C289" i="4" s="1"/>
  <c r="E290" i="4"/>
  <c r="D290" i="4"/>
  <c r="F290" i="4" s="1"/>
  <c r="A291" i="4"/>
  <c r="B290" i="4"/>
  <c r="D291" i="4" l="1"/>
  <c r="A292" i="4"/>
  <c r="E291" i="4"/>
  <c r="B291" i="4"/>
  <c r="H289" i="4"/>
  <c r="G289" i="4" s="1"/>
  <c r="I289" i="4" s="1"/>
  <c r="C290" i="4" s="1"/>
  <c r="F291" i="4" l="1"/>
  <c r="H290" i="4"/>
  <c r="G290" i="4" s="1"/>
  <c r="I290" i="4" s="1"/>
  <c r="C291" i="4" s="1"/>
  <c r="A293" i="4"/>
  <c r="B292" i="4"/>
  <c r="E292" i="4"/>
  <c r="D292" i="4"/>
  <c r="F292" i="4" s="1"/>
  <c r="H291" i="4" l="1"/>
  <c r="G291" i="4" s="1"/>
  <c r="I291" i="4" s="1"/>
  <c r="C292" i="4" s="1"/>
  <c r="A294" i="4"/>
  <c r="B293" i="4"/>
  <c r="E293" i="4"/>
  <c r="D293" i="4"/>
  <c r="F293" i="4" s="1"/>
  <c r="E294" i="4" l="1"/>
  <c r="D294" i="4"/>
  <c r="A295" i="4"/>
  <c r="B294" i="4"/>
  <c r="H292" i="4"/>
  <c r="G292" i="4" s="1"/>
  <c r="I292" i="4" s="1"/>
  <c r="C293" i="4" s="1"/>
  <c r="F294" i="4" l="1"/>
  <c r="H293" i="4"/>
  <c r="G293" i="4" s="1"/>
  <c r="I293" i="4" s="1"/>
  <c r="C294" i="4" s="1"/>
  <c r="D295" i="4"/>
  <c r="A296" i="4"/>
  <c r="B295" i="4"/>
  <c r="E295" i="4"/>
  <c r="F295" i="4" s="1"/>
  <c r="H294" i="4" l="1"/>
  <c r="G294" i="4" s="1"/>
  <c r="I294" i="4" s="1"/>
  <c r="C295" i="4" s="1"/>
  <c r="A297" i="4"/>
  <c r="B296" i="4"/>
  <c r="E296" i="4"/>
  <c r="D296" i="4"/>
  <c r="F296" i="4" l="1"/>
  <c r="H295" i="4"/>
  <c r="G295" i="4" s="1"/>
  <c r="I295" i="4" s="1"/>
  <c r="C296" i="4" s="1"/>
  <c r="A298" i="4"/>
  <c r="B297" i="4"/>
  <c r="E297" i="4"/>
  <c r="D297" i="4"/>
  <c r="F297" i="4" s="1"/>
  <c r="H296" i="4" l="1"/>
  <c r="G296" i="4" s="1"/>
  <c r="I296" i="4" s="1"/>
  <c r="C297" i="4" s="1"/>
  <c r="E298" i="4"/>
  <c r="D298" i="4"/>
  <c r="F298" i="4" s="1"/>
  <c r="A299" i="4"/>
  <c r="B298" i="4"/>
  <c r="H297" i="4" l="1"/>
  <c r="G297" i="4" s="1"/>
  <c r="I297" i="4" s="1"/>
  <c r="C298" i="4" s="1"/>
  <c r="D299" i="4"/>
  <c r="A300" i="4"/>
  <c r="F299" i="4"/>
  <c r="B299" i="4"/>
  <c r="E299" i="4"/>
  <c r="H298" i="4" l="1"/>
  <c r="G298" i="4" s="1"/>
  <c r="I298" i="4" s="1"/>
  <c r="C299" i="4" s="1"/>
  <c r="A301" i="4"/>
  <c r="B300" i="4"/>
  <c r="E300" i="4"/>
  <c r="D300" i="4"/>
  <c r="F300" i="4" l="1"/>
  <c r="H299" i="4"/>
  <c r="G299" i="4" s="1"/>
  <c r="I299" i="4" s="1"/>
  <c r="C300" i="4" s="1"/>
  <c r="A302" i="4"/>
  <c r="B301" i="4"/>
  <c r="E301" i="4"/>
  <c r="D301" i="4"/>
  <c r="F301" i="4" s="1"/>
  <c r="H300" i="4" l="1"/>
  <c r="G300" i="4" s="1"/>
  <c r="I300" i="4" s="1"/>
  <c r="C301" i="4" s="1"/>
  <c r="E302" i="4"/>
  <c r="D302" i="4"/>
  <c r="A303" i="4"/>
  <c r="F302" i="4"/>
  <c r="B302" i="4"/>
  <c r="H301" i="4" l="1"/>
  <c r="G301" i="4" s="1"/>
  <c r="I301" i="4" s="1"/>
  <c r="C302" i="4" s="1"/>
  <c r="D303" i="4"/>
  <c r="A304" i="4"/>
  <c r="B303" i="4"/>
  <c r="E303" i="4"/>
  <c r="F303" i="4" l="1"/>
  <c r="A305" i="4"/>
  <c r="B304" i="4"/>
  <c r="E304" i="4"/>
  <c r="D304" i="4"/>
  <c r="H302" i="4"/>
  <c r="G302" i="4" s="1"/>
  <c r="I302" i="4" s="1"/>
  <c r="C303" i="4" s="1"/>
  <c r="F304" i="4" l="1"/>
  <c r="H303" i="4"/>
  <c r="G303" i="4" s="1"/>
  <c r="I303" i="4" s="1"/>
  <c r="C304" i="4" s="1"/>
  <c r="E305" i="4"/>
  <c r="B305" i="4"/>
  <c r="A306" i="4"/>
  <c r="D305" i="4"/>
  <c r="F305" i="4" s="1"/>
  <c r="H304" i="4" l="1"/>
  <c r="G304" i="4" s="1"/>
  <c r="I304" i="4" s="1"/>
  <c r="C305" i="4" s="1"/>
  <c r="D306" i="4"/>
  <c r="F306" i="4" s="1"/>
  <c r="A307" i="4"/>
  <c r="E306" i="4"/>
  <c r="B306" i="4"/>
  <c r="H305" i="4" l="1"/>
  <c r="G305" i="4" s="1"/>
  <c r="I305" i="4" s="1"/>
  <c r="C306" i="4" s="1"/>
  <c r="A308" i="4"/>
  <c r="E307" i="4"/>
  <c r="D307" i="4"/>
  <c r="B307" i="4"/>
  <c r="F307" i="4" l="1"/>
  <c r="A309" i="4"/>
  <c r="B308" i="4"/>
  <c r="E308" i="4"/>
  <c r="F308" i="4" s="1"/>
  <c r="D308" i="4"/>
  <c r="H306" i="4"/>
  <c r="G306" i="4" s="1"/>
  <c r="I306" i="4"/>
  <c r="C307" i="4" s="1"/>
  <c r="H307" i="4" l="1"/>
  <c r="G307" i="4" s="1"/>
  <c r="I307" i="4" s="1"/>
  <c r="C308" i="4" s="1"/>
  <c r="E309" i="4"/>
  <c r="A310" i="4"/>
  <c r="D309" i="4"/>
  <c r="F309" i="4" s="1"/>
  <c r="B309" i="4"/>
  <c r="H308" i="4" l="1"/>
  <c r="G308" i="4" s="1"/>
  <c r="I308" i="4" s="1"/>
  <c r="C309" i="4" s="1"/>
  <c r="D310" i="4"/>
  <c r="F310" i="4" s="1"/>
  <c r="E310" i="4"/>
  <c r="A311" i="4"/>
  <c r="B310" i="4"/>
  <c r="H309" i="4" l="1"/>
  <c r="G309" i="4" s="1"/>
  <c r="I309" i="4" s="1"/>
  <c r="C310" i="4" s="1"/>
  <c r="A312" i="4"/>
  <c r="B311" i="4"/>
  <c r="E311" i="4"/>
  <c r="D311" i="4"/>
  <c r="F311" i="4" s="1"/>
  <c r="H310" i="4" l="1"/>
  <c r="G310" i="4" s="1"/>
  <c r="I310" i="4" s="1"/>
  <c r="C311" i="4" s="1"/>
  <c r="A313" i="4"/>
  <c r="B312" i="4"/>
  <c r="E312" i="4"/>
  <c r="D312" i="4"/>
  <c r="F312" i="4" s="1"/>
  <c r="H311" i="4" l="1"/>
  <c r="G311" i="4" s="1"/>
  <c r="I311" i="4" s="1"/>
  <c r="C312" i="4" s="1"/>
  <c r="E313" i="4"/>
  <c r="D313" i="4"/>
  <c r="F313" i="4" s="1"/>
  <c r="A314" i="4"/>
  <c r="B313" i="4"/>
  <c r="H312" i="4" l="1"/>
  <c r="G312" i="4" s="1"/>
  <c r="I312" i="4" s="1"/>
  <c r="C313" i="4" s="1"/>
  <c r="D314" i="4"/>
  <c r="A315" i="4"/>
  <c r="B314" i="4"/>
  <c r="E314" i="4"/>
  <c r="F314" i="4" s="1"/>
  <c r="H313" i="4" l="1"/>
  <c r="G313" i="4" s="1"/>
  <c r="I313" i="4" s="1"/>
  <c r="C314" i="4" s="1"/>
  <c r="A316" i="4"/>
  <c r="B315" i="4"/>
  <c r="E315" i="4"/>
  <c r="D315" i="4"/>
  <c r="F315" i="4" l="1"/>
  <c r="H314" i="4"/>
  <c r="G314" i="4" s="1"/>
  <c r="I314" i="4" s="1"/>
  <c r="C315" i="4" s="1"/>
  <c r="A317" i="4"/>
  <c r="B316" i="4"/>
  <c r="E316" i="4"/>
  <c r="D316" i="4"/>
  <c r="F316" i="4" s="1"/>
  <c r="H315" i="4" l="1"/>
  <c r="G315" i="4" s="1"/>
  <c r="I315" i="4" s="1"/>
  <c r="C316" i="4" s="1"/>
  <c r="E317" i="4"/>
  <c r="D317" i="4"/>
  <c r="F317" i="4" s="1"/>
  <c r="A318" i="4"/>
  <c r="B317" i="4"/>
  <c r="H316" i="4" l="1"/>
  <c r="G316" i="4" s="1"/>
  <c r="I316" i="4" s="1"/>
  <c r="C317" i="4" s="1"/>
  <c r="D318" i="4"/>
  <c r="E318" i="4"/>
  <c r="F318" i="4" s="1"/>
  <c r="A319" i="4"/>
  <c r="B318" i="4"/>
  <c r="H317" i="4" l="1"/>
  <c r="G317" i="4" s="1"/>
  <c r="I317" i="4" s="1"/>
  <c r="C318" i="4" s="1"/>
  <c r="A320" i="4"/>
  <c r="B319" i="4"/>
  <c r="E319" i="4"/>
  <c r="D319" i="4"/>
  <c r="F319" i="4" l="1"/>
  <c r="H318" i="4"/>
  <c r="G318" i="4" s="1"/>
  <c r="I318" i="4"/>
  <c r="C319" i="4" s="1"/>
  <c r="A321" i="4"/>
  <c r="B320" i="4"/>
  <c r="E320" i="4"/>
  <c r="D320" i="4"/>
  <c r="F320" i="4" s="1"/>
  <c r="E321" i="4" l="1"/>
  <c r="D321" i="4"/>
  <c r="A322" i="4"/>
  <c r="B321" i="4"/>
  <c r="H319" i="4"/>
  <c r="G319" i="4" s="1"/>
  <c r="I319" i="4" s="1"/>
  <c r="C320" i="4" s="1"/>
  <c r="F321" i="4" l="1"/>
  <c r="H320" i="4"/>
  <c r="G320" i="4" s="1"/>
  <c r="I320" i="4" s="1"/>
  <c r="C321" i="4" s="1"/>
  <c r="D322" i="4"/>
  <c r="E322" i="4"/>
  <c r="B322" i="4"/>
  <c r="A323" i="4"/>
  <c r="F322" i="4" l="1"/>
  <c r="H321" i="4"/>
  <c r="G321" i="4" s="1"/>
  <c r="I321" i="4" s="1"/>
  <c r="C322" i="4" s="1"/>
  <c r="A324" i="4"/>
  <c r="B323" i="4"/>
  <c r="D323" i="4"/>
  <c r="E323" i="4"/>
  <c r="F323" i="4" s="1"/>
  <c r="H322" i="4" l="1"/>
  <c r="G322" i="4" s="1"/>
  <c r="I322" i="4" s="1"/>
  <c r="C323" i="4" s="1"/>
  <c r="A325" i="4"/>
  <c r="B324" i="4"/>
  <c r="E324" i="4"/>
  <c r="D324" i="4"/>
  <c r="F324" i="4" s="1"/>
  <c r="H323" i="4" l="1"/>
  <c r="G323" i="4" s="1"/>
  <c r="I323" i="4" s="1"/>
  <c r="C324" i="4" s="1"/>
  <c r="E325" i="4"/>
  <c r="D325" i="4"/>
  <c r="F325" i="4" s="1"/>
  <c r="A326" i="4"/>
  <c r="B325" i="4"/>
  <c r="D326" i="4" l="1"/>
  <c r="A327" i="4"/>
  <c r="F326" i="4"/>
  <c r="E326" i="4"/>
  <c r="B326" i="4"/>
  <c r="H324" i="4"/>
  <c r="G324" i="4" s="1"/>
  <c r="I324" i="4" s="1"/>
  <c r="C325" i="4" s="1"/>
  <c r="H325" i="4" l="1"/>
  <c r="G325" i="4" s="1"/>
  <c r="I325" i="4" s="1"/>
  <c r="C326" i="4" s="1"/>
  <c r="A328" i="4"/>
  <c r="B327" i="4"/>
  <c r="E327" i="4"/>
  <c r="D327" i="4"/>
  <c r="F327" i="4" s="1"/>
  <c r="H326" i="4" l="1"/>
  <c r="G326" i="4" s="1"/>
  <c r="I326" i="4" s="1"/>
  <c r="C327" i="4" s="1"/>
  <c r="A329" i="4"/>
  <c r="B328" i="4"/>
  <c r="E328" i="4"/>
  <c r="D328" i="4"/>
  <c r="F328" i="4" s="1"/>
  <c r="E329" i="4" l="1"/>
  <c r="D329" i="4"/>
  <c r="A330" i="4"/>
  <c r="B329" i="4"/>
  <c r="H327" i="4"/>
  <c r="G327" i="4" s="1"/>
  <c r="I327" i="4" s="1"/>
  <c r="C328" i="4" s="1"/>
  <c r="F329" i="4" l="1"/>
  <c r="H328" i="4"/>
  <c r="G328" i="4" s="1"/>
  <c r="I328" i="4" s="1"/>
  <c r="C329" i="4" s="1"/>
  <c r="D330" i="4"/>
  <c r="A331" i="4"/>
  <c r="B330" i="4"/>
  <c r="E330" i="4"/>
  <c r="F330" i="4" s="1"/>
  <c r="H329" i="4" l="1"/>
  <c r="G329" i="4" s="1"/>
  <c r="I329" i="4" s="1"/>
  <c r="C330" i="4" s="1"/>
  <c r="A332" i="4"/>
  <c r="B331" i="4"/>
  <c r="E331" i="4"/>
  <c r="D331" i="4"/>
  <c r="F331" i="4" l="1"/>
  <c r="H330" i="4"/>
  <c r="G330" i="4" s="1"/>
  <c r="I330" i="4" s="1"/>
  <c r="C331" i="4" s="1"/>
  <c r="A333" i="4"/>
  <c r="B332" i="4"/>
  <c r="E332" i="4"/>
  <c r="D332" i="4"/>
  <c r="F332" i="4" s="1"/>
  <c r="H331" i="4" l="1"/>
  <c r="G331" i="4" s="1"/>
  <c r="I331" i="4" s="1"/>
  <c r="C332" i="4" s="1"/>
  <c r="E333" i="4"/>
  <c r="D333" i="4"/>
  <c r="A334" i="4"/>
  <c r="F333" i="4"/>
  <c r="B333" i="4"/>
  <c r="H332" i="4" l="1"/>
  <c r="G332" i="4" s="1"/>
  <c r="I332" i="4" s="1"/>
  <c r="C333" i="4" s="1"/>
  <c r="D334" i="4"/>
  <c r="A335" i="4"/>
  <c r="B334" i="4"/>
  <c r="E334" i="4"/>
  <c r="F334" i="4" s="1"/>
  <c r="H333" i="4" l="1"/>
  <c r="G333" i="4" s="1"/>
  <c r="I333" i="4" s="1"/>
  <c r="C334" i="4" s="1"/>
  <c r="A336" i="4"/>
  <c r="B335" i="4"/>
  <c r="E335" i="4"/>
  <c r="D335" i="4"/>
  <c r="F335" i="4" l="1"/>
  <c r="H334" i="4"/>
  <c r="G334" i="4" s="1"/>
  <c r="I334" i="4" s="1"/>
  <c r="C335" i="4" s="1"/>
  <c r="A337" i="4"/>
  <c r="B336" i="4"/>
  <c r="E336" i="4"/>
  <c r="D336" i="4"/>
  <c r="F336" i="4" s="1"/>
  <c r="H335" i="4" l="1"/>
  <c r="G335" i="4" s="1"/>
  <c r="I335" i="4" s="1"/>
  <c r="C336" i="4" s="1"/>
  <c r="E337" i="4"/>
  <c r="D337" i="4"/>
  <c r="F337" i="4" s="1"/>
  <c r="A338" i="4"/>
  <c r="B337" i="4"/>
  <c r="H336" i="4" l="1"/>
  <c r="G336" i="4" s="1"/>
  <c r="I336" i="4" s="1"/>
  <c r="C337" i="4" s="1"/>
  <c r="D338" i="4"/>
  <c r="A339" i="4"/>
  <c r="B338" i="4"/>
  <c r="E338" i="4"/>
  <c r="F338" i="4" s="1"/>
  <c r="A340" i="4" l="1"/>
  <c r="B339" i="4"/>
  <c r="E339" i="4"/>
  <c r="D339" i="4"/>
  <c r="F339" i="4" s="1"/>
  <c r="H337" i="4"/>
  <c r="G337" i="4" s="1"/>
  <c r="I337" i="4" s="1"/>
  <c r="C338" i="4" s="1"/>
  <c r="A341" i="4" l="1"/>
  <c r="B340" i="4"/>
  <c r="E340" i="4"/>
  <c r="D340" i="4"/>
  <c r="F340" i="4" s="1"/>
  <c r="H338" i="4"/>
  <c r="G338" i="4" s="1"/>
  <c r="I338" i="4" s="1"/>
  <c r="C339" i="4" s="1"/>
  <c r="H339" i="4" l="1"/>
  <c r="G339" i="4" s="1"/>
  <c r="I339" i="4" s="1"/>
  <c r="C340" i="4" s="1"/>
  <c r="E341" i="4"/>
  <c r="D341" i="4"/>
  <c r="F341" i="4" s="1"/>
  <c r="A342" i="4"/>
  <c r="B341" i="4"/>
  <c r="H340" i="4" l="1"/>
  <c r="G340" i="4" s="1"/>
  <c r="I340" i="4" s="1"/>
  <c r="C341" i="4" s="1"/>
  <c r="D342" i="4"/>
  <c r="E342" i="4"/>
  <c r="A343" i="4"/>
  <c r="B342" i="4"/>
  <c r="F342" i="4" l="1"/>
  <c r="H341" i="4"/>
  <c r="G341" i="4" s="1"/>
  <c r="I341" i="4" s="1"/>
  <c r="C342" i="4" s="1"/>
  <c r="A344" i="4"/>
  <c r="B343" i="4"/>
  <c r="D343" i="4"/>
  <c r="E343" i="4"/>
  <c r="F343" i="4" s="1"/>
  <c r="H342" i="4" l="1"/>
  <c r="G342" i="4" s="1"/>
  <c r="I342" i="4" s="1"/>
  <c r="C343" i="4" s="1"/>
  <c r="A345" i="4"/>
  <c r="B344" i="4"/>
  <c r="E344" i="4"/>
  <c r="D344" i="4"/>
  <c r="F344" i="4" s="1"/>
  <c r="H343" i="4" l="1"/>
  <c r="G343" i="4" s="1"/>
  <c r="I343" i="4" s="1"/>
  <c r="C344" i="4" s="1"/>
  <c r="E345" i="4"/>
  <c r="D345" i="4"/>
  <c r="A346" i="4"/>
  <c r="B345" i="4"/>
  <c r="F345" i="4"/>
  <c r="H344" i="4" l="1"/>
  <c r="G344" i="4" s="1"/>
  <c r="I344" i="4" s="1"/>
  <c r="C345" i="4" s="1"/>
  <c r="D346" i="4"/>
  <c r="E346" i="4"/>
  <c r="F346" i="4" s="1"/>
  <c r="A347" i="4"/>
  <c r="B346" i="4"/>
  <c r="H345" i="4" l="1"/>
  <c r="G345" i="4" s="1"/>
  <c r="I345" i="4" s="1"/>
  <c r="C346" i="4" s="1"/>
  <c r="A348" i="4"/>
  <c r="B347" i="4"/>
  <c r="E347" i="4"/>
  <c r="D347" i="4"/>
  <c r="F347" i="4" s="1"/>
  <c r="H346" i="4" l="1"/>
  <c r="G346" i="4" s="1"/>
  <c r="I346" i="4" s="1"/>
  <c r="C347" i="4" s="1"/>
  <c r="A349" i="4"/>
  <c r="B348" i="4"/>
  <c r="E348" i="4"/>
  <c r="D348" i="4"/>
  <c r="F348" i="4" s="1"/>
  <c r="H347" i="4" l="1"/>
  <c r="G347" i="4" s="1"/>
  <c r="I347" i="4" s="1"/>
  <c r="C348" i="4" s="1"/>
  <c r="E349" i="4"/>
  <c r="D349" i="4"/>
  <c r="F349" i="4" s="1"/>
  <c r="A350" i="4"/>
  <c r="B349" i="4"/>
  <c r="H348" i="4" l="1"/>
  <c r="G348" i="4" s="1"/>
  <c r="I348" i="4" s="1"/>
  <c r="C349" i="4" s="1"/>
  <c r="D350" i="4"/>
  <c r="E350" i="4"/>
  <c r="F350" i="4" s="1"/>
  <c r="B350" i="4"/>
  <c r="A351" i="4"/>
  <c r="H349" i="4" l="1"/>
  <c r="G349" i="4" s="1"/>
  <c r="I349" i="4" s="1"/>
  <c r="C350" i="4" s="1"/>
  <c r="A352" i="4"/>
  <c r="B351" i="4"/>
  <c r="D351" i="4"/>
  <c r="E351" i="4"/>
  <c r="F351" i="4" s="1"/>
  <c r="H350" i="4" l="1"/>
  <c r="G350" i="4" s="1"/>
  <c r="I350" i="4" s="1"/>
  <c r="C351" i="4" s="1"/>
  <c r="A353" i="4"/>
  <c r="B352" i="4"/>
  <c r="E352" i="4"/>
  <c r="D352" i="4"/>
  <c r="F352" i="4" s="1"/>
  <c r="E353" i="4" l="1"/>
  <c r="D353" i="4"/>
  <c r="A354" i="4"/>
  <c r="F353" i="4"/>
  <c r="B353" i="4"/>
  <c r="H351" i="4"/>
  <c r="G351" i="4" s="1"/>
  <c r="I351" i="4" s="1"/>
  <c r="C352" i="4" s="1"/>
  <c r="H352" i="4" l="1"/>
  <c r="G352" i="4" s="1"/>
  <c r="I352" i="4" s="1"/>
  <c r="C353" i="4" s="1"/>
  <c r="D354" i="4"/>
  <c r="E354" i="4"/>
  <c r="F354" i="4" s="1"/>
  <c r="A355" i="4"/>
  <c r="B354" i="4"/>
  <c r="H353" i="4" l="1"/>
  <c r="G353" i="4" s="1"/>
  <c r="I353" i="4" s="1"/>
  <c r="C354" i="4" s="1"/>
  <c r="A356" i="4"/>
  <c r="B355" i="4"/>
  <c r="D355" i="4"/>
  <c r="E355" i="4"/>
  <c r="F355" i="4" l="1"/>
  <c r="H354" i="4"/>
  <c r="G354" i="4" s="1"/>
  <c r="I354" i="4" s="1"/>
  <c r="C355" i="4" s="1"/>
  <c r="A357" i="4"/>
  <c r="B356" i="4"/>
  <c r="E356" i="4"/>
  <c r="D356" i="4"/>
  <c r="F356" i="4" s="1"/>
  <c r="H355" i="4" l="1"/>
  <c r="G355" i="4" s="1"/>
  <c r="I355" i="4" s="1"/>
  <c r="C356" i="4" s="1"/>
  <c r="E357" i="4"/>
  <c r="D357" i="4"/>
  <c r="F357" i="4" s="1"/>
  <c r="A358" i="4"/>
  <c r="B357" i="4"/>
  <c r="H356" i="4" l="1"/>
  <c r="G356" i="4" s="1"/>
  <c r="I356" i="4" s="1"/>
  <c r="C357" i="4" s="1"/>
  <c r="D358" i="4"/>
  <c r="E358" i="4"/>
  <c r="A359" i="4"/>
  <c r="F358" i="4"/>
  <c r="B358" i="4"/>
  <c r="H357" i="4" l="1"/>
  <c r="G357" i="4" s="1"/>
  <c r="I357" i="4" s="1"/>
  <c r="C358" i="4" s="1"/>
  <c r="A360" i="4"/>
  <c r="B359" i="4"/>
  <c r="D359" i="4"/>
  <c r="E359" i="4"/>
  <c r="F359" i="4" s="1"/>
  <c r="H358" i="4" l="1"/>
  <c r="G358" i="4" s="1"/>
  <c r="I358" i="4" s="1"/>
  <c r="C359" i="4" s="1"/>
  <c r="A361" i="4"/>
  <c r="B360" i="4"/>
  <c r="E360" i="4"/>
  <c r="F360" i="4" s="1"/>
  <c r="D360" i="4"/>
  <c r="E361" i="4" l="1"/>
  <c r="D361" i="4"/>
  <c r="A362" i="4"/>
  <c r="B361" i="4"/>
  <c r="H359" i="4"/>
  <c r="G359" i="4" s="1"/>
  <c r="I359" i="4" s="1"/>
  <c r="C360" i="4" s="1"/>
  <c r="F361" i="4" l="1"/>
  <c r="D362" i="4"/>
  <c r="A363" i="4"/>
  <c r="F362" i="4"/>
  <c r="B362" i="4"/>
  <c r="E362" i="4"/>
  <c r="H360" i="4"/>
  <c r="G360" i="4" s="1"/>
  <c r="I360" i="4" s="1"/>
  <c r="C361" i="4" s="1"/>
  <c r="H361" i="4" l="1"/>
  <c r="G361" i="4" s="1"/>
  <c r="I361" i="4" s="1"/>
  <c r="C362" i="4" s="1"/>
  <c r="A364" i="4"/>
  <c r="B363" i="4"/>
  <c r="E363" i="4"/>
  <c r="D363" i="4"/>
  <c r="F363" i="4" l="1"/>
  <c r="H362" i="4"/>
  <c r="G362" i="4" s="1"/>
  <c r="I362" i="4" s="1"/>
  <c r="C363" i="4" s="1"/>
  <c r="A365" i="4"/>
  <c r="B364" i="4"/>
  <c r="E364" i="4"/>
  <c r="D364" i="4"/>
  <c r="F364" i="4" s="1"/>
  <c r="H363" i="4" l="1"/>
  <c r="G363" i="4" s="1"/>
  <c r="I363" i="4" s="1"/>
  <c r="C364" i="4" s="1"/>
  <c r="E365" i="4"/>
  <c r="D365" i="4"/>
  <c r="A366" i="4"/>
  <c r="F365" i="4"/>
  <c r="B365" i="4"/>
  <c r="H364" i="4" l="1"/>
  <c r="G364" i="4" s="1"/>
  <c r="I364" i="4" s="1"/>
  <c r="C365" i="4" s="1"/>
  <c r="D366" i="4"/>
  <c r="A367" i="4"/>
  <c r="B366" i="4"/>
  <c r="E366" i="4"/>
  <c r="F366" i="4" s="1"/>
  <c r="H365" i="4" l="1"/>
  <c r="G365" i="4" s="1"/>
  <c r="I365" i="4" s="1"/>
  <c r="C366" i="4" s="1"/>
  <c r="A368" i="4"/>
  <c r="B367" i="4"/>
  <c r="E367" i="4"/>
  <c r="D367" i="4"/>
  <c r="F367" i="4" s="1"/>
  <c r="H366" i="4" l="1"/>
  <c r="G366" i="4" s="1"/>
  <c r="I366" i="4" s="1"/>
  <c r="C367" i="4" s="1"/>
  <c r="A369" i="4"/>
  <c r="B368" i="4"/>
  <c r="E368" i="4"/>
  <c r="D368" i="4"/>
  <c r="F368" i="4" l="1"/>
  <c r="H367" i="4"/>
  <c r="G367" i="4" s="1"/>
  <c r="I367" i="4" s="1"/>
  <c r="C368" i="4" s="1"/>
  <c r="E369" i="4"/>
  <c r="D369" i="4"/>
  <c r="A370" i="4"/>
  <c r="F369" i="4"/>
  <c r="B369" i="4"/>
  <c r="H368" i="4" l="1"/>
  <c r="G368" i="4" s="1"/>
  <c r="I368" i="4" s="1"/>
  <c r="C369" i="4" s="1"/>
  <c r="D370" i="4"/>
  <c r="A371" i="4"/>
  <c r="F370" i="4"/>
  <c r="B370" i="4"/>
  <c r="E370" i="4"/>
  <c r="H369" i="4" l="1"/>
  <c r="G369" i="4" s="1"/>
  <c r="I369" i="4" s="1"/>
  <c r="C370" i="4" s="1"/>
  <c r="A372" i="4"/>
  <c r="B371" i="4"/>
  <c r="E371" i="4"/>
  <c r="D371" i="4"/>
  <c r="F371" i="4" s="1"/>
  <c r="H370" i="4" l="1"/>
  <c r="G370" i="4" s="1"/>
  <c r="I370" i="4" s="1"/>
  <c r="C371" i="4" s="1"/>
  <c r="A373" i="4"/>
  <c r="B372" i="4"/>
  <c r="E372" i="4"/>
  <c r="D372" i="4"/>
  <c r="F372" i="4" s="1"/>
  <c r="H371" i="4" l="1"/>
  <c r="G371" i="4" s="1"/>
  <c r="I371" i="4" s="1"/>
  <c r="C372" i="4" s="1"/>
  <c r="E373" i="4"/>
  <c r="D373" i="4"/>
  <c r="F373" i="4" s="1"/>
  <c r="A374" i="4"/>
  <c r="B373" i="4"/>
  <c r="H372" i="4" l="1"/>
  <c r="G372" i="4" s="1"/>
  <c r="I372" i="4" s="1"/>
  <c r="C373" i="4" s="1"/>
  <c r="D374" i="4"/>
  <c r="A375" i="4"/>
  <c r="B374" i="4"/>
  <c r="E374" i="4"/>
  <c r="F374" i="4" s="1"/>
  <c r="H373" i="4" l="1"/>
  <c r="G373" i="4" s="1"/>
  <c r="I373" i="4" s="1"/>
  <c r="C374" i="4" s="1"/>
  <c r="A376" i="4"/>
  <c r="B375" i="4"/>
  <c r="E375" i="4"/>
  <c r="D375" i="4"/>
  <c r="F375" i="4" l="1"/>
  <c r="H374" i="4"/>
  <c r="G374" i="4" s="1"/>
  <c r="I374" i="4" s="1"/>
  <c r="C375" i="4" s="1"/>
  <c r="A377" i="4"/>
  <c r="B376" i="4"/>
  <c r="E376" i="4"/>
  <c r="D376" i="4"/>
  <c r="F376" i="4" s="1"/>
  <c r="H375" i="4" l="1"/>
  <c r="G375" i="4" s="1"/>
  <c r="I375" i="4" s="1"/>
  <c r="C376" i="4" s="1"/>
  <c r="E377" i="4"/>
  <c r="D377" i="4"/>
  <c r="F377" i="4" s="1"/>
  <c r="B377" i="4"/>
  <c r="H376" i="4" l="1"/>
  <c r="G376" i="4" s="1"/>
  <c r="I376" i="4" s="1"/>
  <c r="C377" i="4" s="1"/>
  <c r="D15" i="4" l="1"/>
  <c r="D14" i="4"/>
  <c r="H377" i="4"/>
  <c r="G377" i="4" s="1"/>
  <c r="I377" i="4" s="1"/>
</calcChain>
</file>

<file path=xl/sharedStrings.xml><?xml version="1.0" encoding="utf-8"?>
<sst xmlns="http://schemas.openxmlformats.org/spreadsheetml/2006/main" count="30" uniqueCount="29">
  <si>
    <t>Descrição</t>
  </si>
  <si>
    <r>
      <rPr>
        <b/>
        <sz val="12"/>
        <color theme="1"/>
        <rFont val="Calibri"/>
        <family val="2"/>
        <scheme val="minor"/>
      </rPr>
      <t>TopGerente</t>
    </r>
    <r>
      <rPr>
        <sz val="12"/>
        <color theme="1"/>
        <rFont val="Calibri"/>
        <family val="2"/>
        <scheme val="minor"/>
      </rPr>
      <t xml:space="preserve"> é um site que contem uma seleção de diversas planilhas e sistemas empresarias de menor custos do mercado, também temos cursos e materiais de estudos para auxiliar na gerência empresarial, além de planilhas prontas para organização pessoal.</t>
    </r>
  </si>
  <si>
    <t>Planilha de cálculo com pagamentos extras</t>
  </si>
  <si>
    <t>Inserir valores</t>
  </si>
  <si>
    <t>Instruções</t>
  </si>
  <si>
    <t>Valor do empréstimo</t>
  </si>
  <si>
    <t>Deve ser entre 1 e 30 anos.</t>
  </si>
  <si>
    <t>Taxa anual de juros</t>
  </si>
  <si>
    <t>Período do empréstimo em anos</t>
  </si>
  <si>
    <t>Data de início do empréstimo</t>
  </si>
  <si>
    <t>Pagamentos extras opcionais</t>
  </si>
  <si>
    <t>Pagamento mensal programado</t>
  </si>
  <si>
    <t>Número de pagamentos reais</t>
  </si>
  <si>
    <t>Total de pagamentos antecipados</t>
  </si>
  <si>
    <t>Juros total</t>
  </si>
  <si>
    <t>Nº.</t>
  </si>
  <si>
    <t>Data do pagamento</t>
  </si>
  <si>
    <t>Saldo Inicial</t>
  </si>
  <si>
    <t>Pagamento programado</t>
  </si>
  <si>
    <t>Pagamento extra</t>
  </si>
  <si>
    <t>Pagamento total</t>
  </si>
  <si>
    <t>Principal</t>
  </si>
  <si>
    <t>Juros</t>
  </si>
  <si>
    <t>Saldo final</t>
  </si>
  <si>
    <t>Número de pagam. programados</t>
  </si>
  <si>
    <t>Itens</t>
  </si>
  <si>
    <t>Se houver variações nos pagamentos extras, insira-as na tabela.</t>
  </si>
  <si>
    <t>Planilhas Grátis ( www.planilhasprontas.com)</t>
  </si>
  <si>
    <t>Prencha apenas as celulas brancas.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</si>
</sst>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$&quot;* #,##0.00_);_(&quot;R$&quot;* \(#,##0.00\);_(&quot;R$&quot;* &quot;-&quot;??_);_(@_)"/>
    <numFmt numFmtId="165" formatCode="&quot;$&quot;#,##0.00_);\(&quot;$&quot;#,##0.00\)"/>
    <numFmt numFmtId="166" formatCode="0.000%"/>
    <numFmt numFmtId="167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entury Gothic"/>
      <family val="2"/>
    </font>
    <font>
      <b/>
      <sz val="16"/>
      <color theme="0"/>
      <name val="Century Gothic"/>
      <family val="2"/>
    </font>
    <font>
      <b/>
      <sz val="10"/>
      <name val="Century Gothic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2" xfId="0" applyFont="1" applyFill="1" applyBorder="1" applyAlignment="1">
      <alignment vertical="center"/>
    </xf>
    <xf numFmtId="0" fontId="0" fillId="0" borderId="0" xfId="0" applyFill="1" applyBorder="1"/>
    <xf numFmtId="0" fontId="1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0" borderId="0" xfId="0" applyBorder="1"/>
    <xf numFmtId="0" fontId="0" fillId="0" borderId="1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3" borderId="5" xfId="0" applyFill="1" applyBorder="1"/>
    <xf numFmtId="0" fontId="0" fillId="6" borderId="9" xfId="0" applyFill="1" applyBorder="1"/>
    <xf numFmtId="0" fontId="0" fillId="6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0" xfId="0" applyFill="1" applyBorder="1" applyAlignment="1"/>
    <xf numFmtId="0" fontId="0" fillId="0" borderId="9" xfId="0" applyFill="1" applyBorder="1" applyAlignment="1"/>
    <xf numFmtId="0" fontId="0" fillId="0" borderId="9" xfId="0" applyFill="1" applyBorder="1"/>
    <xf numFmtId="0" fontId="0" fillId="0" borderId="10" xfId="0" applyFill="1" applyBorder="1"/>
    <xf numFmtId="0" fontId="0" fillId="2" borderId="14" xfId="0" applyFill="1" applyBorder="1"/>
    <xf numFmtId="0" fontId="5" fillId="0" borderId="0" xfId="0" applyFont="1"/>
    <xf numFmtId="0" fontId="5" fillId="0" borderId="15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8" fillId="0" borderId="0" xfId="0" applyFont="1" applyAlignment="1"/>
    <xf numFmtId="0" fontId="5" fillId="0" borderId="0" xfId="0" applyFont="1" applyBorder="1" applyAlignment="1">
      <alignment horizontal="left"/>
    </xf>
    <xf numFmtId="164" fontId="5" fillId="0" borderId="6" xfId="0" applyNumberFormat="1" applyFont="1" applyBorder="1" applyAlignment="1"/>
    <xf numFmtId="166" fontId="5" fillId="0" borderId="6" xfId="0" applyNumberFormat="1" applyFont="1" applyBorder="1" applyAlignment="1">
      <alignment horizontal="right"/>
    </xf>
    <xf numFmtId="1" fontId="5" fillId="0" borderId="6" xfId="0" applyNumberFormat="1" applyFont="1" applyBorder="1" applyAlignment="1">
      <alignment horizontal="right"/>
    </xf>
    <xf numFmtId="14" fontId="5" fillId="0" borderId="6" xfId="0" applyNumberFormat="1" applyFont="1" applyBorder="1" applyAlignment="1">
      <alignment horizontal="right"/>
    </xf>
    <xf numFmtId="0" fontId="7" fillId="7" borderId="6" xfId="0" applyFont="1" applyFill="1" applyBorder="1" applyAlignment="1">
      <alignment horizontal="right" vertical="center"/>
    </xf>
    <xf numFmtId="164" fontId="5" fillId="9" borderId="6" xfId="0" applyNumberFormat="1" applyFont="1" applyFill="1" applyBorder="1" applyAlignment="1"/>
    <xf numFmtId="1" fontId="5" fillId="9" borderId="6" xfId="0" applyNumberFormat="1" applyFont="1" applyFill="1" applyBorder="1" applyAlignment="1">
      <alignment horizontal="right"/>
    </xf>
    <xf numFmtId="0" fontId="7" fillId="7" borderId="6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right" wrapText="1"/>
    </xf>
    <xf numFmtId="0" fontId="7" fillId="7" borderId="17" xfId="0" applyFont="1" applyFill="1" applyBorder="1" applyAlignment="1">
      <alignment horizontal="right" wrapText="1"/>
    </xf>
    <xf numFmtId="0" fontId="7" fillId="7" borderId="18" xfId="0" applyFont="1" applyFill="1" applyBorder="1" applyAlignment="1">
      <alignment horizontal="right" wrapText="1"/>
    </xf>
    <xf numFmtId="1" fontId="5" fillId="9" borderId="19" xfId="0" applyNumberFormat="1" applyFont="1" applyFill="1" applyBorder="1" applyAlignment="1">
      <alignment horizontal="right"/>
    </xf>
    <xf numFmtId="14" fontId="5" fillId="9" borderId="20" xfId="0" applyNumberFormat="1" applyFont="1" applyFill="1" applyBorder="1" applyAlignment="1">
      <alignment horizontal="right"/>
    </xf>
    <xf numFmtId="164" fontId="5" fillId="9" borderId="20" xfId="0" applyNumberFormat="1" applyFont="1" applyFill="1" applyBorder="1" applyAlignment="1">
      <alignment horizontal="right"/>
    </xf>
    <xf numFmtId="164" fontId="5" fillId="9" borderId="21" xfId="0" applyNumberFormat="1" applyFont="1" applyFill="1" applyBorder="1" applyAlignment="1">
      <alignment horizontal="right"/>
    </xf>
    <xf numFmtId="1" fontId="5" fillId="9" borderId="22" xfId="0" applyNumberFormat="1" applyFont="1" applyFill="1" applyBorder="1" applyAlignment="1">
      <alignment horizontal="right"/>
    </xf>
    <xf numFmtId="14" fontId="5" fillId="9" borderId="0" xfId="0" applyNumberFormat="1" applyFont="1" applyFill="1" applyBorder="1" applyAlignment="1">
      <alignment horizontal="right"/>
    </xf>
    <xf numFmtId="164" fontId="5" fillId="9" borderId="0" xfId="0" applyNumberFormat="1" applyFont="1" applyFill="1" applyBorder="1" applyAlignment="1">
      <alignment horizontal="right"/>
    </xf>
    <xf numFmtId="164" fontId="5" fillId="9" borderId="23" xfId="0" applyNumberFormat="1" applyFont="1" applyFill="1" applyBorder="1" applyAlignment="1">
      <alignment horizontal="right"/>
    </xf>
    <xf numFmtId="0" fontId="5" fillId="9" borderId="22" xfId="0" applyFont="1" applyFill="1" applyBorder="1" applyAlignment="1">
      <alignment horizontal="right"/>
    </xf>
    <xf numFmtId="39" fontId="5" fillId="9" borderId="0" xfId="0" applyNumberFormat="1" applyFont="1" applyFill="1" applyBorder="1" applyAlignment="1">
      <alignment horizontal="right"/>
    </xf>
    <xf numFmtId="167" fontId="5" fillId="9" borderId="0" xfId="0" applyNumberFormat="1" applyFont="1" applyFill="1" applyBorder="1" applyAlignment="1">
      <alignment horizontal="right"/>
    </xf>
    <xf numFmtId="39" fontId="5" fillId="9" borderId="23" xfId="0" applyNumberFormat="1" applyFont="1" applyFill="1" applyBorder="1" applyAlignment="1">
      <alignment horizontal="right"/>
    </xf>
    <xf numFmtId="0" fontId="5" fillId="9" borderId="24" xfId="0" applyFont="1" applyFill="1" applyBorder="1" applyAlignment="1">
      <alignment horizontal="right"/>
    </xf>
    <xf numFmtId="14" fontId="5" fillId="9" borderId="4" xfId="0" applyNumberFormat="1" applyFont="1" applyFill="1" applyBorder="1" applyAlignment="1">
      <alignment horizontal="right"/>
    </xf>
    <xf numFmtId="39" fontId="5" fillId="9" borderId="4" xfId="0" applyNumberFormat="1" applyFont="1" applyFill="1" applyBorder="1" applyAlignment="1">
      <alignment horizontal="right"/>
    </xf>
    <xf numFmtId="167" fontId="5" fillId="9" borderId="4" xfId="0" applyNumberFormat="1" applyFont="1" applyFill="1" applyBorder="1" applyAlignment="1">
      <alignment horizontal="right"/>
    </xf>
    <xf numFmtId="39" fontId="5" fillId="9" borderId="25" xfId="0" applyNumberFormat="1" applyFont="1" applyFill="1" applyBorder="1" applyAlignment="1">
      <alignment horizontal="right"/>
    </xf>
    <xf numFmtId="0" fontId="5" fillId="9" borderId="0" xfId="0" applyFont="1" applyFill="1" applyAlignment="1">
      <alignment horizontal="left"/>
    </xf>
    <xf numFmtId="0" fontId="5" fillId="9" borderId="15" xfId="0" applyFont="1" applyFill="1" applyBorder="1" applyAlignment="1">
      <alignment horizontal="left"/>
    </xf>
    <xf numFmtId="165" fontId="5" fillId="9" borderId="0" xfId="0" applyNumberFormat="1" applyFont="1" applyFill="1" applyAlignment="1">
      <alignment horizontal="left"/>
    </xf>
    <xf numFmtId="14" fontId="5" fillId="9" borderId="0" xfId="0" applyNumberFormat="1" applyFont="1" applyFill="1" applyBorder="1" applyAlignment="1">
      <alignment horizontal="left"/>
    </xf>
    <xf numFmtId="0" fontId="5" fillId="9" borderId="0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10" fontId="5" fillId="8" borderId="22" xfId="0" applyNumberFormat="1" applyFont="1" applyFill="1" applyBorder="1" applyAlignment="1">
      <alignment horizontal="left" vertical="top" wrapText="1"/>
    </xf>
    <xf numFmtId="10" fontId="5" fillId="8" borderId="0" xfId="0" applyNumberFormat="1" applyFont="1" applyFill="1" applyBorder="1" applyAlignment="1">
      <alignment horizontal="left" vertical="top" wrapText="1"/>
    </xf>
    <xf numFmtId="10" fontId="5" fillId="8" borderId="23" xfId="0" applyNumberFormat="1" applyFont="1" applyFill="1" applyBorder="1" applyAlignment="1">
      <alignment horizontal="left" vertical="top" wrapText="1"/>
    </xf>
    <xf numFmtId="0" fontId="9" fillId="8" borderId="22" xfId="0" applyFont="1" applyFill="1" applyBorder="1" applyAlignment="1">
      <alignment horizontal="left" vertical="top" wrapText="1"/>
    </xf>
    <xf numFmtId="0" fontId="9" fillId="8" borderId="0" xfId="0" applyFont="1" applyFill="1" applyBorder="1" applyAlignment="1">
      <alignment horizontal="left" vertical="top" wrapText="1"/>
    </xf>
    <xf numFmtId="0" fontId="9" fillId="8" borderId="23" xfId="0" applyFont="1" applyFill="1" applyBorder="1" applyAlignment="1">
      <alignment horizontal="left" vertical="top" wrapText="1"/>
    </xf>
    <xf numFmtId="0" fontId="9" fillId="8" borderId="24" xfId="0" applyFont="1" applyFill="1" applyBorder="1" applyAlignment="1">
      <alignment horizontal="left" vertical="top" wrapText="1"/>
    </xf>
    <xf numFmtId="0" fontId="9" fillId="8" borderId="4" xfId="0" applyFont="1" applyFill="1" applyBorder="1" applyAlignment="1">
      <alignment horizontal="left" vertical="top" wrapText="1"/>
    </xf>
    <xf numFmtId="0" fontId="9" fillId="8" borderId="25" xfId="0" applyFont="1" applyFill="1" applyBorder="1" applyAlignment="1">
      <alignment horizontal="left" vertical="top" wrapText="1"/>
    </xf>
    <xf numFmtId="0" fontId="5" fillId="10" borderId="6" xfId="0" applyFont="1" applyFill="1" applyBorder="1" applyAlignment="1">
      <alignment horizontal="left"/>
    </xf>
    <xf numFmtId="0" fontId="7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165" fontId="5" fillId="8" borderId="22" xfId="0" applyNumberFormat="1" applyFont="1" applyFill="1" applyBorder="1" applyAlignment="1">
      <alignment horizontal="left"/>
    </xf>
    <xf numFmtId="165" fontId="5" fillId="8" borderId="0" xfId="0" applyNumberFormat="1" applyFont="1" applyFill="1" applyBorder="1" applyAlignment="1">
      <alignment horizontal="left"/>
    </xf>
    <xf numFmtId="165" fontId="5" fillId="8" borderId="23" xfId="0" applyNumberFormat="1" applyFont="1" applyFill="1" applyBorder="1" applyAlignment="1">
      <alignment horizontal="left"/>
    </xf>
    <xf numFmtId="0" fontId="7" fillId="7" borderId="6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/>
    </xf>
    <xf numFmtId="0" fontId="7" fillId="8" borderId="20" xfId="0" applyFont="1" applyFill="1" applyBorder="1" applyAlignment="1">
      <alignment horizontal="center"/>
    </xf>
    <xf numFmtId="0" fontId="7" fillId="8" borderId="21" xfId="0" applyFon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/>
        <bottom style="thin">
          <color indexed="22"/>
        </bottom>
      </border>
    </dxf>
    <dxf>
      <font>
        <i val="0"/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role!A1"/><Relationship Id="rId2" Type="http://schemas.openxmlformats.org/officeDocument/2006/relationships/hyperlink" Target="http://topgerente.com/" TargetMode="External"/><Relationship Id="rId1" Type="http://schemas.openxmlformats.org/officeDocument/2006/relationships/image" Target="../media/image1.jpg"/><Relationship Id="rId4" Type="http://schemas.openxmlformats.org/officeDocument/2006/relationships/hyperlink" Target="http://www.planilhasprontas.com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&#237;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1885950</xdr:colOff>
      <xdr:row>0</xdr:row>
      <xdr:rowOff>28575</xdr:rowOff>
    </xdr:from>
    <xdr:to>
      <xdr:col>7</xdr:col>
      <xdr:colOff>292001</xdr:colOff>
      <xdr:row>0</xdr:row>
      <xdr:rowOff>885825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28575"/>
          <a:ext cx="4121051" cy="857250"/>
        </a:xfrm>
        <a:prstGeom prst="rect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glow" dir="t">
            <a:rot lat="0" lon="0" rev="14100000"/>
          </a:lightRig>
        </a:scene3d>
        <a:sp3d prstMaterial="softEdge">
          <a:bevelT w="127000" prst="artDeco"/>
        </a:sp3d>
      </xdr:spPr>
    </xdr:pic>
    <xdr:clientData/>
  </xdr:twoCellAnchor>
  <xdr:twoCellAnchor>
    <xdr:from>
      <xdr:col>0</xdr:col>
      <xdr:colOff>28574</xdr:colOff>
      <xdr:row>0</xdr:row>
      <xdr:rowOff>47625</xdr:rowOff>
    </xdr:from>
    <xdr:to>
      <xdr:col>0</xdr:col>
      <xdr:colOff>1390649</xdr:colOff>
      <xdr:row>0</xdr:row>
      <xdr:rowOff>409575</xdr:rowOff>
    </xdr:to>
    <xdr:sp macro="" textlink="">
      <xdr:nvSpPr>
        <xdr:cNvPr id="5" name="Retângulo 4"/>
        <xdr:cNvSpPr/>
      </xdr:nvSpPr>
      <xdr:spPr>
        <a:xfrm>
          <a:off x="28574" y="47625"/>
          <a:ext cx="1362075" cy="361950"/>
        </a:xfrm>
        <a:prstGeom prst="rect">
          <a:avLst/>
        </a:prstGeom>
        <a:ln>
          <a:solidFill>
            <a:schemeClr val="tx1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0"/>
            <a:t>Menú</a:t>
          </a:r>
        </a:p>
      </xdr:txBody>
    </xdr:sp>
    <xdr:clientData/>
  </xdr:twoCellAnchor>
  <xdr:twoCellAnchor>
    <xdr:from>
      <xdr:col>0</xdr:col>
      <xdr:colOff>504825</xdr:colOff>
      <xdr:row>0</xdr:row>
      <xdr:rowOff>466725</xdr:rowOff>
    </xdr:from>
    <xdr:to>
      <xdr:col>0</xdr:col>
      <xdr:colOff>876300</xdr:colOff>
      <xdr:row>0</xdr:row>
      <xdr:rowOff>762000</xdr:rowOff>
    </xdr:to>
    <xdr:sp macro="" textlink="">
      <xdr:nvSpPr>
        <xdr:cNvPr id="6" name="Seta para baixo 5"/>
        <xdr:cNvSpPr/>
      </xdr:nvSpPr>
      <xdr:spPr>
        <a:xfrm>
          <a:off x="504825" y="466725"/>
          <a:ext cx="371475" cy="295275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276225</xdr:colOff>
      <xdr:row>0</xdr:row>
      <xdr:rowOff>57150</xdr:rowOff>
    </xdr:from>
    <xdr:to>
      <xdr:col>10</xdr:col>
      <xdr:colOff>857250</xdr:colOff>
      <xdr:row>0</xdr:row>
      <xdr:rowOff>866776</xdr:rowOff>
    </xdr:to>
    <xdr:sp macro="" textlink="">
      <xdr:nvSpPr>
        <xdr:cNvPr id="7" name="Retângulo 6">
          <a:hlinkClick xmlns:r="http://schemas.openxmlformats.org/officeDocument/2006/relationships" r:id="rId2"/>
        </xdr:cNvPr>
        <xdr:cNvSpPr/>
      </xdr:nvSpPr>
      <xdr:spPr>
        <a:xfrm>
          <a:off x="8334375" y="57150"/>
          <a:ext cx="1952625" cy="809626"/>
        </a:xfrm>
        <a:prstGeom prst="rect">
          <a:avLst/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Acesse o site.</a:t>
          </a:r>
        </a:p>
        <a:p>
          <a:pPr algn="ctr"/>
          <a:r>
            <a:rPr lang="pt-BR" sz="1200" b="1">
              <a:solidFill>
                <a:schemeClr val="bg1"/>
              </a:solidFill>
            </a:rPr>
            <a:t>Click aqui.</a:t>
          </a:r>
        </a:p>
        <a:p>
          <a:pPr algn="ctr"/>
          <a:r>
            <a:rPr lang="pt-BR" sz="1200" b="1">
              <a:solidFill>
                <a:schemeClr val="bg1"/>
              </a:solidFill>
            </a:rPr>
            <a:t>www.topgerente.com</a:t>
          </a:r>
        </a:p>
      </xdr:txBody>
    </xdr:sp>
    <xdr:clientData/>
  </xdr:twoCellAnchor>
  <xdr:twoCellAnchor>
    <xdr:from>
      <xdr:col>0</xdr:col>
      <xdr:colOff>76200</xdr:colOff>
      <xdr:row>1</xdr:row>
      <xdr:rowOff>66674</xdr:rowOff>
    </xdr:from>
    <xdr:to>
      <xdr:col>0</xdr:col>
      <xdr:colOff>1323975</xdr:colOff>
      <xdr:row>3</xdr:row>
      <xdr:rowOff>95250</xdr:rowOff>
    </xdr:to>
    <xdr:sp macro="" textlink="">
      <xdr:nvSpPr>
        <xdr:cNvPr id="9" name="Retângulo de cantos arredondados 8">
          <a:hlinkClick xmlns:r="http://schemas.openxmlformats.org/officeDocument/2006/relationships" r:id="rId3"/>
        </xdr:cNvPr>
        <xdr:cNvSpPr/>
      </xdr:nvSpPr>
      <xdr:spPr>
        <a:xfrm>
          <a:off x="76200" y="923924"/>
          <a:ext cx="1247775" cy="504826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rgbClr val="FFFF00"/>
              </a:solidFill>
            </a:rPr>
            <a:t>Cadastrar</a:t>
          </a:r>
          <a:r>
            <a:rPr lang="pt-BR" sz="1100" baseline="0">
              <a:solidFill>
                <a:srgbClr val="FFFF00"/>
              </a:solidFill>
            </a:rPr>
            <a:t> Valores</a:t>
          </a:r>
          <a:endParaRPr lang="pt-BR" sz="1100">
            <a:solidFill>
              <a:srgbClr val="FFFF00"/>
            </a:solidFill>
          </a:endParaRPr>
        </a:p>
      </xdr:txBody>
    </xdr:sp>
    <xdr:clientData/>
  </xdr:twoCellAnchor>
  <xdr:twoCellAnchor>
    <xdr:from>
      <xdr:col>0</xdr:col>
      <xdr:colOff>76200</xdr:colOff>
      <xdr:row>3</xdr:row>
      <xdr:rowOff>190500</xdr:rowOff>
    </xdr:from>
    <xdr:to>
      <xdr:col>0</xdr:col>
      <xdr:colOff>1323975</xdr:colOff>
      <xdr:row>6</xdr:row>
      <xdr:rowOff>66676</xdr:rowOff>
    </xdr:to>
    <xdr:sp macro="" textlink="">
      <xdr:nvSpPr>
        <xdr:cNvPr id="10" name="Retângulo de cantos arredondados 9">
          <a:hlinkClick xmlns:r="http://schemas.openxmlformats.org/officeDocument/2006/relationships" r:id="rId3"/>
        </xdr:cNvPr>
        <xdr:cNvSpPr/>
      </xdr:nvSpPr>
      <xdr:spPr>
        <a:xfrm>
          <a:off x="76200" y="1524000"/>
          <a:ext cx="1247775" cy="504826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rgbClr val="FFFF00"/>
              </a:solidFill>
            </a:rPr>
            <a:t>Realizar</a:t>
          </a:r>
          <a:r>
            <a:rPr lang="pt-BR" sz="1100" baseline="0">
              <a:solidFill>
                <a:srgbClr val="FFFF00"/>
              </a:solidFill>
            </a:rPr>
            <a:t> controle</a:t>
          </a:r>
          <a:endParaRPr lang="pt-BR" sz="1100">
            <a:solidFill>
              <a:srgbClr val="FFFF00"/>
            </a:solidFill>
          </a:endParaRPr>
        </a:p>
      </xdr:txBody>
    </xdr:sp>
    <xdr:clientData/>
  </xdr:twoCellAnchor>
  <xdr:twoCellAnchor>
    <xdr:from>
      <xdr:col>7</xdr:col>
      <xdr:colOff>361950</xdr:colOff>
      <xdr:row>1</xdr:row>
      <xdr:rowOff>38100</xdr:rowOff>
    </xdr:from>
    <xdr:to>
      <xdr:col>9</xdr:col>
      <xdr:colOff>180975</xdr:colOff>
      <xdr:row>1</xdr:row>
      <xdr:rowOff>257174</xdr:rowOff>
    </xdr:to>
    <xdr:sp macro="" textlink="">
      <xdr:nvSpPr>
        <xdr:cNvPr id="2" name="Retângulo de cantos arredondados 1">
          <a:hlinkClick xmlns:r="http://schemas.openxmlformats.org/officeDocument/2006/relationships" r:id="rId4"/>
        </xdr:cNvPr>
        <xdr:cNvSpPr/>
      </xdr:nvSpPr>
      <xdr:spPr>
        <a:xfrm>
          <a:off x="7715250" y="962025"/>
          <a:ext cx="1095375" cy="21907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Acesse aqui</a:t>
          </a:r>
        </a:p>
      </xdr:txBody>
    </xdr:sp>
    <xdr:clientData/>
  </xdr:twoCellAnchor>
  <xdr:oneCellAnchor>
    <xdr:from>
      <xdr:col>2</xdr:col>
      <xdr:colOff>142238</xdr:colOff>
      <xdr:row>11</xdr:row>
      <xdr:rowOff>40773</xdr:rowOff>
    </xdr:from>
    <xdr:ext cx="6924588" cy="937629"/>
    <xdr:sp macro="" textlink="">
      <xdr:nvSpPr>
        <xdr:cNvPr id="3" name="Retângulo 2"/>
        <xdr:cNvSpPr/>
      </xdr:nvSpPr>
      <xdr:spPr>
        <a:xfrm>
          <a:off x="1780538" y="3164973"/>
          <a:ext cx="6924588" cy="937629"/>
        </a:xfrm>
        <a:prstGeom prst="rect">
          <a:avLst/>
        </a:prstGeom>
        <a:noFill/>
      </xdr:spPr>
      <xdr:txBody>
        <a:bodyPr wrap="none" lIns="91440" tIns="45720" rIns="91440" bIns="45720" anchor="t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pt-BR" sz="5400" b="1" cap="none" spc="50">
              <a:ln w="11430"/>
              <a:solidFill>
                <a:srgbClr val="C0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Calculo</a:t>
          </a:r>
          <a:r>
            <a:rPr lang="pt-BR" sz="5400" b="1" cap="none" spc="50" baseline="0">
              <a:ln w="11430"/>
              <a:solidFill>
                <a:srgbClr val="C0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de Empréstimo</a:t>
          </a:r>
          <a:endParaRPr lang="pt-BR" sz="5400" b="1" cap="none" spc="50">
            <a:ln w="11430"/>
            <a:solidFill>
              <a:srgbClr val="C0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304800</xdr:colOff>
      <xdr:row>8</xdr:row>
      <xdr:rowOff>161925</xdr:rowOff>
    </xdr:from>
    <xdr:ext cx="1602233" cy="593304"/>
    <xdr:sp macro="" textlink="">
      <xdr:nvSpPr>
        <xdr:cNvPr id="11" name="Retângulo 10"/>
        <xdr:cNvSpPr/>
      </xdr:nvSpPr>
      <xdr:spPr>
        <a:xfrm>
          <a:off x="1943100" y="2705100"/>
          <a:ext cx="1602233" cy="593304"/>
        </a:xfrm>
        <a:prstGeom prst="rect">
          <a:avLst/>
        </a:prstGeom>
        <a:noFill/>
      </xdr:spPr>
      <xdr:txBody>
        <a:bodyPr wrap="none" lIns="91440" tIns="45720" rIns="91440" bIns="45720" anchor="t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pt-BR" sz="3200" b="1" cap="none" spc="50">
              <a:ln w="11430"/>
              <a:solidFill>
                <a:sysClr val="windowText" lastClr="00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Planilha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</xdr:rowOff>
    </xdr:from>
    <xdr:to>
      <xdr:col>2</xdr:col>
      <xdr:colOff>28575</xdr:colOff>
      <xdr:row>0</xdr:row>
      <xdr:rowOff>400051</xdr:rowOff>
    </xdr:to>
    <xdr:sp macro="" textlink="">
      <xdr:nvSpPr>
        <xdr:cNvPr id="2" name="Seta para a esquerda 1">
          <a:hlinkClick xmlns:r="http://schemas.openxmlformats.org/officeDocument/2006/relationships" r:id="rId1"/>
        </xdr:cNvPr>
        <xdr:cNvSpPr/>
      </xdr:nvSpPr>
      <xdr:spPr>
        <a:xfrm>
          <a:off x="114300" y="1"/>
          <a:ext cx="1228725" cy="400050"/>
        </a:xfrm>
        <a:prstGeom prst="leftArrow">
          <a:avLst/>
        </a:prstGeom>
        <a:solidFill>
          <a:srgbClr val="FFFF00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</a:t>
          </a:r>
          <a:r>
            <a:rPr lang="pt-BR" sz="1100" b="1" baseline="0"/>
            <a:t> ao menú</a:t>
          </a:r>
          <a:endParaRPr lang="pt-BR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quido%20do%20Site/Site%20Planilhas%20Prontas%202016/Planilha_calculos_%20pagamentos_extra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cálculo empréstimo"/>
    </sheetNames>
    <sheetDataSet>
      <sheetData sheetId="0">
        <row r="4">
          <cell r="D4">
            <v>5</v>
          </cell>
        </row>
        <row r="5">
          <cell r="D5">
            <v>0.1</v>
          </cell>
        </row>
        <row r="6">
          <cell r="D6">
            <v>5</v>
          </cell>
        </row>
        <row r="7">
          <cell r="D7">
            <v>41913</v>
          </cell>
        </row>
        <row r="17">
          <cell r="A17" t="str">
            <v>Nº.</v>
          </cell>
          <cell r="B17" t="str">
            <v>Data do pagamento</v>
          </cell>
          <cell r="C17" t="str">
            <v>Saldo Inicial</v>
          </cell>
          <cell r="D17" t="str">
            <v>Pagamento programado</v>
          </cell>
          <cell r="E17" t="str">
            <v>Pagamento extra</v>
          </cell>
          <cell r="F17" t="str">
            <v>Pagamento total</v>
          </cell>
          <cell r="G17" t="str">
            <v>Principal</v>
          </cell>
          <cell r="H17" t="str">
            <v>Juros</v>
          </cell>
          <cell r="I17" t="str">
            <v>Saldo final</v>
          </cell>
        </row>
        <row r="18">
          <cell r="I18">
            <v>4.9354314431103257</v>
          </cell>
        </row>
        <row r="19">
          <cell r="I19">
            <v>4.8703248149132374</v>
          </cell>
        </row>
        <row r="20">
          <cell r="I20">
            <v>4.8046756314811727</v>
          </cell>
        </row>
        <row r="21">
          <cell r="I21">
            <v>4.7384793715205076</v>
          </cell>
        </row>
        <row r="22">
          <cell r="I22">
            <v>4.6717314760601703</v>
          </cell>
        </row>
        <row r="23">
          <cell r="I23">
            <v>4.6044273481376639</v>
          </cell>
        </row>
        <row r="24">
          <cell r="I24">
            <v>4.5365623524824699</v>
          </cell>
        </row>
        <row r="25">
          <cell r="I25">
            <v>4.4681318151968155</v>
          </cell>
        </row>
        <row r="26">
          <cell r="I26">
            <v>4.3991310234337808</v>
          </cell>
        </row>
        <row r="27">
          <cell r="I27">
            <v>4.3295552250727205</v>
          </cell>
        </row>
        <row r="28">
          <cell r="I28">
            <v>4.2593996283919848</v>
          </cell>
        </row>
        <row r="29">
          <cell r="I29">
            <v>4.18865940173891</v>
          </cell>
        </row>
        <row r="30">
          <cell r="I30">
            <v>4.1173296731970597</v>
          </cell>
        </row>
        <row r="31">
          <cell r="I31">
            <v>4.0454055302506937</v>
          </cell>
        </row>
        <row r="32">
          <cell r="I32">
            <v>3.9728820194464416</v>
          </cell>
        </row>
        <row r="33">
          <cell r="I33">
            <v>3.8997541460521541</v>
          </cell>
        </row>
        <row r="34">
          <cell r="I34">
            <v>3.8260168737129141</v>
          </cell>
        </row>
        <row r="35">
          <cell r="I35">
            <v>3.7516651241041803</v>
          </cell>
        </row>
        <row r="36">
          <cell r="I36">
            <v>3.6766937765820402</v>
          </cell>
        </row>
        <row r="37">
          <cell r="I37">
            <v>3.6010976678305493</v>
          </cell>
        </row>
        <row r="38">
          <cell r="I38">
            <v>3.5248715915061291</v>
          </cell>
        </row>
        <row r="39">
          <cell r="I39">
            <v>3.4480102978790055</v>
          </cell>
        </row>
        <row r="40">
          <cell r="I40">
            <v>3.3705084934716556</v>
          </cell>
        </row>
        <row r="41">
          <cell r="I41">
            <v>3.2923608406942448</v>
          </cell>
        </row>
        <row r="42">
          <cell r="I42">
            <v>3.213561957477022</v>
          </cell>
        </row>
        <row r="43">
          <cell r="I43">
            <v>3.1341064168996557</v>
          </cell>
        </row>
        <row r="44">
          <cell r="I44">
            <v>3.053988746817478</v>
          </cell>
        </row>
        <row r="45">
          <cell r="I45">
            <v>2.9732034294846157</v>
          </cell>
        </row>
        <row r="46">
          <cell r="I46">
            <v>2.8917449011739795</v>
          </cell>
        </row>
        <row r="47">
          <cell r="I47">
            <v>2.8096075517940879</v>
          </cell>
        </row>
        <row r="48">
          <cell r="I48">
            <v>2.7267857245026974</v>
          </cell>
        </row>
        <row r="49">
          <cell r="I49">
            <v>2.6432737153172119</v>
          </cell>
        </row>
        <row r="50">
          <cell r="I50">
            <v>2.5590657727218473</v>
          </cell>
        </row>
        <row r="51">
          <cell r="I51">
            <v>2.4741560972715213</v>
          </cell>
        </row>
        <row r="52">
          <cell r="I52">
            <v>2.3885388411924424</v>
          </cell>
        </row>
        <row r="53">
          <cell r="I53">
            <v>2.3022081079793715</v>
          </cell>
        </row>
        <row r="54">
          <cell r="I54">
            <v>2.215157951989525</v>
          </cell>
        </row>
        <row r="55">
          <cell r="I55">
            <v>2.1273823780330963</v>
          </cell>
        </row>
        <row r="56">
          <cell r="I56">
            <v>2.0388753409603639</v>
          </cell>
        </row>
        <row r="57">
          <cell r="I57">
            <v>1.949630745245359</v>
          </cell>
        </row>
        <row r="58">
          <cell r="I58">
            <v>1.8596424445660622</v>
          </cell>
        </row>
        <row r="59">
          <cell r="I59">
            <v>1.7689042413811047</v>
          </cell>
        </row>
        <row r="60">
          <cell r="I60">
            <v>1.6774098865029392</v>
          </cell>
        </row>
        <row r="61">
          <cell r="I61">
            <v>1.5851530786674557</v>
          </cell>
        </row>
        <row r="62">
          <cell r="I62">
            <v>1.4921274641000097</v>
          </cell>
        </row>
        <row r="63">
          <cell r="I63">
            <v>1.398326636077835</v>
          </cell>
        </row>
        <row r="64">
          <cell r="I64">
            <v>1.303744134488809</v>
          </cell>
        </row>
        <row r="65">
          <cell r="I65">
            <v>1.2083734453865411</v>
          </cell>
        </row>
        <row r="66">
          <cell r="I66">
            <v>1.1122080005417543</v>
          </cell>
        </row>
        <row r="67">
          <cell r="I67">
            <v>1.0152411769899274</v>
          </cell>
        </row>
        <row r="68">
          <cell r="I68">
            <v>0.91746629657516876</v>
          </cell>
        </row>
        <row r="69">
          <cell r="I69">
            <v>0.81887662549028717</v>
          </cell>
        </row>
        <row r="70">
          <cell r="I70">
            <v>0.71946537381303155</v>
          </cell>
        </row>
        <row r="71">
          <cell r="I71">
            <v>0.61922569503846547</v>
          </cell>
        </row>
        <row r="72">
          <cell r="I72">
            <v>0.51815068560744459</v>
          </cell>
        </row>
        <row r="73">
          <cell r="I73">
            <v>0.41623338443116525</v>
          </cell>
        </row>
        <row r="74">
          <cell r="I74">
            <v>0.31346677241175025</v>
          </cell>
        </row>
        <row r="75">
          <cell r="I75">
            <v>0.20984377195884013</v>
          </cell>
        </row>
        <row r="76">
          <cell r="I76">
            <v>0.10535724650215575</v>
          </cell>
        </row>
        <row r="77">
          <cell r="I77">
            <v>-9.9920072216264089E-16</v>
          </cell>
        </row>
        <row r="78">
          <cell r="I78">
            <v>-0.10623522355634239</v>
          </cell>
        </row>
        <row r="79">
          <cell r="I79">
            <v>-0.21335574064231996</v>
          </cell>
        </row>
        <row r="80">
          <cell r="I80">
            <v>-0.32136892870401401</v>
          </cell>
        </row>
        <row r="81">
          <cell r="I81">
            <v>-0.43028222666622218</v>
          </cell>
        </row>
        <row r="82">
          <cell r="I82">
            <v>-0.54010313544478206</v>
          </cell>
        </row>
        <row r="83">
          <cell r="I83">
            <v>-0.65083921846316328</v>
          </cell>
        </row>
        <row r="84">
          <cell r="I84">
            <v>-0.76249810217336433</v>
          </cell>
        </row>
        <row r="85">
          <cell r="I85">
            <v>-0.87508747658115038</v>
          </cell>
        </row>
        <row r="86">
          <cell r="I86">
            <v>-0.98861509577566797</v>
          </cell>
        </row>
        <row r="87">
          <cell r="I87">
            <v>-1.1030887784634733</v>
          </cell>
        </row>
        <row r="88">
          <cell r="I88">
            <v>-1.2185164085070104</v>
          </cell>
        </row>
        <row r="89">
          <cell r="I89">
            <v>-1.3349059354675767</v>
          </cell>
        </row>
        <row r="90">
          <cell r="I90">
            <v>-1.4522653751528145</v>
          </cell>
        </row>
        <row r="91">
          <cell r="I91">
            <v>-1.5706028101687626</v>
          </cell>
        </row>
        <row r="92">
          <cell r="I92">
            <v>-1.6899263904765103</v>
          </cell>
        </row>
        <row r="93">
          <cell r="I93">
            <v>-1.8102443339534893</v>
          </cell>
        </row>
        <row r="94">
          <cell r="I94">
            <v>-1.931564926959443</v>
          </cell>
        </row>
        <row r="95">
          <cell r="I95">
            <v>-2.0538965249071133</v>
          </cell>
        </row>
        <row r="96">
          <cell r="I96">
            <v>-2.1772475528376805</v>
          </cell>
        </row>
        <row r="97">
          <cell r="I97">
            <v>-2.3016265060010026</v>
          </cell>
        </row>
        <row r="98">
          <cell r="I98">
            <v>-2.4270419504406857</v>
          </cell>
        </row>
        <row r="99">
          <cell r="I99">
            <v>-2.553502523584033</v>
          </cell>
        </row>
        <row r="100">
          <cell r="I100">
            <v>-2.681016934836908</v>
          </cell>
        </row>
        <row r="101">
          <cell r="I101">
            <v>-2.8095939661835567</v>
          </cell>
        </row>
        <row r="102">
          <cell r="I102">
            <v>-2.9392424727914279</v>
          </cell>
        </row>
        <row r="103">
          <cell r="I103">
            <v>-3.0699713836210312</v>
          </cell>
        </row>
        <row r="104">
          <cell r="I104">
            <v>-3.2017897020408812</v>
          </cell>
        </row>
        <row r="105">
          <cell r="I105">
            <v>-3.3347065064475632</v>
          </cell>
        </row>
        <row r="106">
          <cell r="I106">
            <v>-3.4687309508909676</v>
          </cell>
        </row>
        <row r="107">
          <cell r="I107">
            <v>-3.6038722657047337</v>
          </cell>
        </row>
        <row r="108">
          <cell r="I108">
            <v>-3.740139758141948</v>
          </cell>
        </row>
        <row r="109">
          <cell r="I109">
            <v>-3.8775428130161389</v>
          </cell>
        </row>
        <row r="110">
          <cell r="I110">
            <v>-4.0160908933476147</v>
          </cell>
        </row>
        <row r="111">
          <cell r="I111">
            <v>-4.1557935410151865</v>
          </cell>
        </row>
        <row r="112">
          <cell r="I112">
            <v>-4.2966603774133212</v>
          </cell>
        </row>
        <row r="113">
          <cell r="I113">
            <v>-4.4387011041147737</v>
          </cell>
        </row>
        <row r="114">
          <cell r="I114">
            <v>-4.5819255035387378</v>
          </cell>
        </row>
        <row r="115">
          <cell r="I115">
            <v>-4.7263434396245687</v>
          </cell>
        </row>
        <row r="116">
          <cell r="I116">
            <v>-4.8719648585111148</v>
          </cell>
        </row>
        <row r="117">
          <cell r="I117">
            <v>-5.0187997892217151</v>
          </cell>
        </row>
        <row r="118">
          <cell r="I118">
            <v>-5.1668583443549041</v>
          </cell>
        </row>
        <row r="119">
          <cell r="I119">
            <v>-5.31615072078087</v>
          </cell>
        </row>
        <row r="120">
          <cell r="I120">
            <v>-5.4666872003437188</v>
          </cell>
        </row>
        <row r="121">
          <cell r="I121">
            <v>-5.6184781505695911</v>
          </cell>
        </row>
        <row r="122">
          <cell r="I122">
            <v>-5.7715340253806788</v>
          </cell>
        </row>
        <row r="123">
          <cell r="I123">
            <v>-5.9258653658151923</v>
          </cell>
        </row>
        <row r="124">
          <cell r="I124">
            <v>-6.081482800753327</v>
          </cell>
        </row>
        <row r="125">
          <cell r="I125">
            <v>-6.2383970476492792</v>
          </cell>
        </row>
        <row r="126">
          <cell r="I126">
            <v>-6.3966189132693643</v>
          </cell>
        </row>
        <row r="127">
          <cell r="I127">
            <v>-6.5561592944362834</v>
          </cell>
        </row>
        <row r="128">
          <cell r="I128">
            <v>-6.7170291787795939</v>
          </cell>
        </row>
        <row r="129">
          <cell r="I129">
            <v>-6.8792396454924321</v>
          </cell>
        </row>
        <row r="130">
          <cell r="I130">
            <v>-7.0428018660945435</v>
          </cell>
        </row>
        <row r="131">
          <cell r="I131">
            <v>-7.2077271052016725</v>
          </cell>
        </row>
        <row r="132">
          <cell r="I132">
            <v>-7.3740267213013615</v>
          </cell>
        </row>
        <row r="133">
          <cell r="I133">
            <v>-7.5417121675352146</v>
          </cell>
        </row>
        <row r="134">
          <cell r="I134">
            <v>-7.7107949924876831</v>
          </cell>
        </row>
        <row r="135">
          <cell r="I135">
            <v>-7.8812868409814216</v>
          </cell>
        </row>
        <row r="136">
          <cell r="I136">
            <v>-8.0531994548792749</v>
          </cell>
        </row>
        <row r="137">
          <cell r="I137">
            <v>-8.2265446738929437</v>
          </cell>
        </row>
        <row r="138">
          <cell r="I138">
            <v>-8.4013344363983933</v>
          </cell>
        </row>
        <row r="139">
          <cell r="I139">
            <v>-8.5775807802580548</v>
          </cell>
        </row>
        <row r="140">
          <cell r="I140">
            <v>-8.7552958436498791</v>
          </cell>
        </row>
        <row r="141">
          <cell r="I141">
            <v>-8.9344918659033024</v>
          </cell>
        </row>
        <row r="142">
          <cell r="I142">
            <v>-9.1151811883421718</v>
          </cell>
        </row>
        <row r="143">
          <cell r="I143">
            <v>-9.2973762551346972</v>
          </cell>
        </row>
        <row r="144">
          <cell r="I144">
            <v>-9.4810896141504948</v>
          </cell>
        </row>
        <row r="145">
          <cell r="I145">
            <v>-9.6663339178247565</v>
          </cell>
        </row>
        <row r="146">
          <cell r="I146">
            <v>-9.8531219240296366</v>
          </cell>
        </row>
        <row r="147">
          <cell r="I147">
            <v>-10.041466496952891</v>
          </cell>
        </row>
        <row r="148">
          <cell r="I148">
            <v>-10.231380607983841</v>
          </cell>
        </row>
        <row r="149">
          <cell r="I149">
            <v>-10.422877336606714</v>
          </cell>
        </row>
        <row r="150">
          <cell r="I150">
            <v>-10.615969871301445</v>
          </cell>
        </row>
        <row r="151">
          <cell r="I151">
            <v>-10.810671510451964</v>
          </cell>
        </row>
        <row r="152">
          <cell r="I152">
            <v>-11.006995663262073</v>
          </cell>
        </row>
        <row r="153">
          <cell r="I153">
            <v>-11.204955850678932</v>
          </cell>
        </row>
        <row r="154">
          <cell r="I154">
            <v>-11.404565706324265</v>
          </cell>
        </row>
        <row r="155">
          <cell r="I155">
            <v>-11.605838977433308</v>
          </cell>
        </row>
        <row r="156">
          <cell r="I156">
            <v>-11.808789525801593</v>
          </cell>
        </row>
        <row r="157">
          <cell r="I157">
            <v>-12.013431328739614</v>
          </cell>
        </row>
        <row r="158">
          <cell r="I158">
            <v>-12.219778480035453</v>
          </cell>
        </row>
        <row r="159">
          <cell r="I159">
            <v>-12.427845190925423</v>
          </cell>
        </row>
        <row r="160">
          <cell r="I160">
            <v>-12.63764579107281</v>
          </cell>
        </row>
        <row r="161">
          <cell r="I161">
            <v>-12.849194729554759</v>
          </cell>
        </row>
        <row r="162">
          <cell r="I162">
            <v>-13.062506575857389</v>
          </cell>
        </row>
        <row r="163">
          <cell r="I163">
            <v>-13.277596020879209</v>
          </cell>
        </row>
        <row r="164">
          <cell r="I164">
            <v>-13.494477877942877</v>
          </cell>
        </row>
        <row r="165">
          <cell r="I165">
            <v>-13.71316708381541</v>
          </cell>
        </row>
        <row r="166">
          <cell r="I166">
            <v>-13.93367869973688</v>
          </cell>
        </row>
        <row r="167">
          <cell r="I167">
            <v>-14.156027912457695</v>
          </cell>
        </row>
        <row r="168">
          <cell r="I168">
            <v>-14.380230035284518</v>
          </cell>
        </row>
        <row r="169">
          <cell r="I169">
            <v>-14.606300509134897</v>
          </cell>
        </row>
        <row r="170">
          <cell r="I170">
            <v>-14.834254903600696</v>
          </cell>
        </row>
        <row r="171">
          <cell r="I171">
            <v>-15.064108918020377</v>
          </cell>
        </row>
        <row r="172">
          <cell r="I172">
            <v>-15.295878382560222</v>
          </cell>
        </row>
        <row r="173">
          <cell r="I173">
            <v>-15.529579259304565</v>
          </cell>
        </row>
        <row r="174">
          <cell r="I174">
            <v>-15.765227643355111</v>
          </cell>
        </row>
        <row r="175">
          <cell r="I175">
            <v>-16.002839763939413</v>
          </cell>
        </row>
        <row r="176">
          <cell r="I176">
            <v>-16.242431985528583</v>
          </cell>
        </row>
        <row r="177">
          <cell r="I177">
            <v>-16.484020808964328</v>
          </cell>
        </row>
        <row r="178">
          <cell r="I178">
            <v>-16.727622872595372</v>
          </cell>
        </row>
        <row r="179">
          <cell r="I179">
            <v>-16.973254953423343</v>
          </cell>
        </row>
        <row r="180">
          <cell r="I180">
            <v>-17.220933968258212</v>
          </cell>
        </row>
        <row r="181">
          <cell r="I181">
            <v>-17.470676974883371</v>
          </cell>
        </row>
        <row r="182">
          <cell r="I182">
            <v>-17.722501173230409</v>
          </cell>
        </row>
        <row r="183">
          <cell r="I183">
            <v>-17.976423906563671</v>
          </cell>
        </row>
        <row r="184">
          <cell r="I184">
            <v>-18.23246266267471</v>
          </cell>
        </row>
        <row r="185">
          <cell r="I185">
            <v>-18.490635075086672</v>
          </cell>
        </row>
        <row r="186">
          <cell r="I186">
            <v>-18.750958924268737</v>
          </cell>
        </row>
        <row r="187">
          <cell r="I187">
            <v>-19.01345213886065</v>
          </cell>
        </row>
        <row r="188">
          <cell r="I188">
            <v>-19.278132796907496</v>
          </cell>
        </row>
        <row r="189">
          <cell r="I189">
            <v>-19.545019127104734</v>
          </cell>
        </row>
        <row r="190">
          <cell r="I190">
            <v>-19.814129510053615</v>
          </cell>
        </row>
        <row r="191">
          <cell r="I191">
            <v>-20.085482479527069</v>
          </cell>
        </row>
        <row r="192">
          <cell r="I192">
            <v>-20.359096723746138</v>
          </cell>
        </row>
        <row r="193">
          <cell r="I193">
            <v>-20.634991086667029</v>
          </cell>
        </row>
        <row r="194">
          <cell r="I194">
            <v>-20.913184569278929</v>
          </cell>
        </row>
        <row r="195">
          <cell r="I195">
            <v>-21.193696330912594</v>
          </cell>
        </row>
        <row r="196">
          <cell r="I196">
            <v>-21.476545690559874</v>
          </cell>
        </row>
        <row r="197">
          <cell r="I197">
            <v>-21.761752128204215</v>
          </cell>
        </row>
        <row r="198">
          <cell r="I198">
            <v>-22.049335286162258</v>
          </cell>
        </row>
        <row r="199">
          <cell r="I199">
            <v>-22.339314970436618</v>
          </cell>
        </row>
        <row r="200">
          <cell r="I200">
            <v>-22.63171115207993</v>
          </cell>
        </row>
        <row r="201">
          <cell r="I201">
            <v>-22.926543968570272</v>
          </cell>
        </row>
        <row r="202">
          <cell r="I202">
            <v>-23.22383372519803</v>
          </cell>
        </row>
        <row r="203">
          <cell r="I203">
            <v>-23.523600896464355</v>
          </cell>
        </row>
        <row r="204">
          <cell r="I204">
            <v>-23.825866127491231</v>
          </cell>
        </row>
        <row r="205">
          <cell r="I205">
            <v>-24.130650235443333</v>
          </cell>
        </row>
        <row r="206">
          <cell r="I206">
            <v>-24.437974210961702</v>
          </cell>
        </row>
        <row r="207">
          <cell r="I207">
            <v>-24.747859219609392</v>
          </cell>
        </row>
        <row r="208">
          <cell r="I208">
            <v>-25.060326603329145</v>
          </cell>
        </row>
        <row r="209">
          <cell r="I209">
            <v>-25.37539788191323</v>
          </cell>
        </row>
        <row r="210">
          <cell r="I210">
            <v>-25.693094754485514</v>
          </cell>
        </row>
        <row r="211">
          <cell r="I211">
            <v>-26.013439100995903</v>
          </cell>
        </row>
        <row r="212">
          <cell r="I212">
            <v>-26.336452983727209</v>
          </cell>
        </row>
        <row r="213">
          <cell r="I213">
            <v>-26.662158648814611</v>
          </cell>
        </row>
        <row r="214">
          <cell r="I214">
            <v>-26.990578527777739</v>
          </cell>
        </row>
        <row r="215">
          <cell r="I215">
            <v>-27.321735239065561</v>
          </cell>
        </row>
        <row r="216">
          <cell r="I216">
            <v>-27.655651589614116</v>
          </cell>
        </row>
        <row r="217">
          <cell r="I217">
            <v>-27.992350576417241</v>
          </cell>
        </row>
        <row r="218">
          <cell r="I218">
            <v>-28.331855388110395</v>
          </cell>
        </row>
        <row r="219">
          <cell r="I219">
            <v>-28.674189406567656</v>
          </cell>
        </row>
        <row r="220">
          <cell r="I220">
            <v>-29.01937620851206</v>
          </cell>
        </row>
        <row r="221">
          <cell r="I221">
            <v>-29.367439567139336</v>
          </cell>
        </row>
        <row r="222">
          <cell r="I222">
            <v>-29.718403453755172</v>
          </cell>
        </row>
        <row r="223">
          <cell r="I223">
            <v>-30.072292039426141</v>
          </cell>
        </row>
        <row r="224">
          <cell r="I224">
            <v>-30.429129696644367</v>
          </cell>
        </row>
        <row r="225">
          <cell r="I225">
            <v>-30.788941001006076</v>
          </cell>
        </row>
        <row r="226">
          <cell r="I226">
            <v>-31.151750732904134</v>
          </cell>
        </row>
        <row r="227">
          <cell r="I227">
            <v>-31.517583879234675</v>
          </cell>
        </row>
        <row r="228">
          <cell r="I228">
            <v>-31.886465635117972</v>
          </cell>
        </row>
        <row r="229">
          <cell r="I229">
            <v>-32.258421405633626</v>
          </cell>
        </row>
        <row r="230">
          <cell r="I230">
            <v>-32.633476807570247</v>
          </cell>
        </row>
        <row r="231">
          <cell r="I231">
            <v>-33.011657671189674</v>
          </cell>
        </row>
        <row r="232">
          <cell r="I232">
            <v>-33.392990042005927</v>
          </cell>
        </row>
        <row r="233">
          <cell r="I233">
            <v>-33.777500182578983</v>
          </cell>
        </row>
        <row r="234">
          <cell r="I234">
            <v>-34.165214574323485</v>
          </cell>
        </row>
        <row r="235">
          <cell r="I235">
            <v>-34.556159919332522</v>
          </cell>
        </row>
        <row r="236">
          <cell r="I236">
            <v>-34.950363142216638</v>
          </cell>
        </row>
        <row r="237">
          <cell r="I237">
            <v>-35.347851391958116</v>
          </cell>
        </row>
        <row r="238">
          <cell r="I238">
            <v>-35.748652043780773</v>
          </cell>
        </row>
        <row r="239">
          <cell r="I239">
            <v>-36.152792701035288</v>
          </cell>
        </row>
        <row r="240">
          <cell r="I240">
            <v>-36.560301197100259</v>
          </cell>
        </row>
        <row r="241">
          <cell r="I241">
            <v>-36.971205597299104</v>
          </cell>
        </row>
        <row r="242">
          <cell r="I242">
            <v>-37.385534200832936</v>
          </cell>
        </row>
        <row r="243">
          <cell r="I243">
            <v>-37.80331554272955</v>
          </cell>
        </row>
        <row r="244">
          <cell r="I244">
            <v>-38.224578395808635</v>
          </cell>
        </row>
        <row r="245">
          <cell r="I245">
            <v>-38.64935177266338</v>
          </cell>
        </row>
        <row r="246">
          <cell r="I246">
            <v>-39.077664927658581</v>
          </cell>
        </row>
        <row r="247">
          <cell r="I247">
            <v>-39.509547358945412</v>
          </cell>
        </row>
        <row r="248">
          <cell r="I248">
            <v>-39.945028810492964</v>
          </cell>
        </row>
        <row r="249">
          <cell r="I249">
            <v>-40.38413927413675</v>
          </cell>
        </row>
        <row r="250">
          <cell r="I250">
            <v>-40.826908991644231</v>
          </cell>
        </row>
        <row r="251">
          <cell r="I251">
            <v>-41.273368456797606</v>
          </cell>
        </row>
        <row r="252">
          <cell r="I252">
            <v>-41.72354841749393</v>
          </cell>
        </row>
        <row r="253">
          <cell r="I253">
            <v>-42.177479877862723</v>
          </cell>
        </row>
        <row r="254">
          <cell r="I254">
            <v>-42.63519410040125</v>
          </cell>
        </row>
        <row r="255">
          <cell r="I255">
            <v>-43.0967226081276</v>
          </cell>
        </row>
        <row r="256">
          <cell r="I256">
            <v>-43.562097186751672</v>
          </cell>
        </row>
        <row r="257">
          <cell r="I257">
            <v>-44.031349886864277</v>
          </cell>
        </row>
        <row r="258">
          <cell r="I258">
            <v>-44.504513026144487</v>
          </cell>
        </row>
        <row r="259">
          <cell r="I259">
            <v>-44.981619191585366</v>
          </cell>
        </row>
        <row r="260">
          <cell r="I260">
            <v>-45.462701241738252</v>
          </cell>
        </row>
        <row r="261">
          <cell r="I261">
            <v>-45.947792308975743</v>
          </cell>
        </row>
        <row r="262">
          <cell r="I262">
            <v>-46.436925801773548</v>
          </cell>
        </row>
        <row r="263">
          <cell r="I263">
            <v>-46.930135407011335</v>
          </cell>
        </row>
        <row r="264">
          <cell r="I264">
            <v>-47.427455092292767</v>
          </cell>
        </row>
        <row r="265">
          <cell r="I265">
            <v>-47.92891910828488</v>
          </cell>
        </row>
        <row r="266">
          <cell r="I266">
            <v>-48.434561991076926</v>
          </cell>
        </row>
        <row r="267">
          <cell r="I267">
            <v>-48.944418564558909</v>
          </cell>
        </row>
        <row r="268">
          <cell r="I268">
            <v>-49.458523942819909</v>
          </cell>
        </row>
        <row r="269">
          <cell r="I269">
            <v>-49.976913532566414</v>
          </cell>
        </row>
        <row r="270">
          <cell r="I270">
            <v>-50.499623035560809</v>
          </cell>
        </row>
        <row r="271">
          <cell r="I271">
            <v>-51.026688451080155</v>
          </cell>
        </row>
        <row r="272">
          <cell r="I272">
            <v>-51.558146078395495</v>
          </cell>
        </row>
        <row r="273">
          <cell r="I273">
            <v>-52.094032519271799</v>
          </cell>
        </row>
        <row r="274">
          <cell r="I274">
            <v>-52.634384680488736</v>
          </cell>
        </row>
        <row r="275">
          <cell r="I275">
            <v>-53.179239776382481</v>
          </cell>
        </row>
        <row r="276">
          <cell r="I276">
            <v>-53.728635331408675</v>
          </cell>
        </row>
        <row r="277">
          <cell r="I277">
            <v>-54.282609182726759</v>
          </cell>
        </row>
        <row r="278">
          <cell r="I278">
            <v>-54.84119948280582</v>
          </cell>
        </row>
        <row r="279">
          <cell r="I279">
            <v>-55.40444470205221</v>
          </cell>
        </row>
        <row r="280">
          <cell r="I280">
            <v>-55.972383631458989</v>
          </cell>
        </row>
        <row r="281">
          <cell r="I281">
            <v>-56.545055385277486</v>
          </cell>
        </row>
        <row r="282">
          <cell r="I282">
            <v>-57.122499403711139</v>
          </cell>
        </row>
        <row r="283">
          <cell r="I283">
            <v>-57.704755455631741</v>
          </cell>
        </row>
        <row r="284">
          <cell r="I284">
            <v>-58.291863641318344</v>
          </cell>
        </row>
        <row r="285">
          <cell r="I285">
            <v>-58.883864395219007</v>
          </cell>
        </row>
        <row r="286">
          <cell r="I286">
            <v>-59.480798488735509</v>
          </cell>
        </row>
        <row r="287">
          <cell r="I287">
            <v>-60.082707033031312</v>
          </cell>
        </row>
        <row r="288">
          <cell r="I288">
            <v>-60.689631481862918</v>
          </cell>
        </row>
        <row r="289">
          <cell r="I289">
            <v>-61.301613634434787</v>
          </cell>
        </row>
        <row r="290">
          <cell r="I290">
            <v>-61.918695638278088</v>
          </cell>
        </row>
        <row r="291">
          <cell r="I291">
            <v>-62.540919992153412</v>
          </cell>
        </row>
        <row r="292">
          <cell r="I292">
            <v>-63.168329548977702</v>
          </cell>
        </row>
        <row r="293">
          <cell r="I293">
            <v>-63.800967518775522</v>
          </cell>
        </row>
        <row r="294">
          <cell r="I294">
            <v>-64.43887747165499</v>
          </cell>
        </row>
        <row r="295">
          <cell r="I295">
            <v>-65.082103340808459</v>
          </cell>
        </row>
        <row r="296">
          <cell r="I296">
            <v>-65.730689425538202</v>
          </cell>
        </row>
        <row r="297">
          <cell r="I297">
            <v>-66.384680394307367</v>
          </cell>
        </row>
        <row r="298">
          <cell r="I298">
            <v>-67.044121287816267</v>
          </cell>
        </row>
        <row r="299">
          <cell r="I299">
            <v>-67.709057522104416</v>
          </cell>
        </row>
        <row r="300">
          <cell r="I300">
            <v>-68.37953489167829</v>
          </cell>
        </row>
        <row r="301">
          <cell r="I301">
            <v>-69.055599572665287</v>
          </cell>
        </row>
        <row r="302">
          <cell r="I302">
            <v>-69.737298125993846</v>
          </cell>
        </row>
        <row r="303">
          <cell r="I303">
            <v>-70.42467750060014</v>
          </cell>
        </row>
        <row r="304">
          <cell r="I304">
            <v>-71.117785036661488</v>
          </cell>
        </row>
        <row r="305">
          <cell r="I305">
            <v>-71.816668468856676</v>
          </cell>
        </row>
        <row r="306">
          <cell r="I306">
            <v>-72.521375929653487</v>
          </cell>
        </row>
        <row r="307">
          <cell r="I307">
            <v>-73.231955952623608</v>
          </cell>
        </row>
        <row r="308">
          <cell r="I308">
            <v>-73.948457475785148</v>
          </cell>
        </row>
        <row r="309">
          <cell r="I309">
            <v>-74.670929844973031</v>
          </cell>
        </row>
        <row r="310">
          <cell r="I310">
            <v>-75.399422817237479</v>
          </cell>
        </row>
        <row r="311">
          <cell r="I311">
            <v>-76.133986564270799</v>
          </cell>
        </row>
        <row r="312">
          <cell r="I312">
            <v>-76.874671675862729</v>
          </cell>
        </row>
        <row r="313">
          <cell r="I313">
            <v>-77.621529163384594</v>
          </cell>
        </row>
        <row r="314">
          <cell r="I314">
            <v>-78.374610463302474</v>
          </cell>
        </row>
        <row r="315">
          <cell r="I315">
            <v>-79.133967440719672</v>
          </cell>
        </row>
        <row r="316">
          <cell r="I316">
            <v>-79.899652392948681</v>
          </cell>
        </row>
        <row r="317">
          <cell r="I317">
            <v>-80.671718053112926</v>
          </cell>
        </row>
        <row r="318">
          <cell r="I318">
            <v>-81.450217593778547</v>
          </cell>
        </row>
        <row r="319">
          <cell r="I319">
            <v>-82.23520463061638</v>
          </cell>
        </row>
        <row r="320">
          <cell r="I320">
            <v>-83.026733226094521</v>
          </cell>
        </row>
        <row r="321">
          <cell r="I321">
            <v>-83.824857893201653</v>
          </cell>
        </row>
        <row r="322">
          <cell r="I322">
            <v>-84.629633599201341</v>
          </cell>
        </row>
        <row r="323">
          <cell r="I323">
            <v>-85.441115769417692</v>
          </cell>
        </row>
        <row r="324">
          <cell r="I324">
            <v>-86.259360291052516</v>
          </cell>
        </row>
        <row r="325">
          <cell r="I325">
            <v>-87.084423517034296</v>
          </cell>
        </row>
        <row r="326">
          <cell r="I326">
            <v>-87.916362269899253</v>
          </cell>
        </row>
        <row r="327">
          <cell r="I327">
            <v>-88.755233845704751</v>
          </cell>
        </row>
        <row r="328">
          <cell r="I328">
            <v>-89.601096017975294</v>
          </cell>
        </row>
        <row r="329">
          <cell r="I329">
            <v>-90.454007041681436</v>
          </cell>
        </row>
        <row r="330">
          <cell r="I330">
            <v>-91.31402565725179</v>
          </cell>
        </row>
        <row r="331">
          <cell r="I331">
            <v>-92.181211094618561</v>
          </cell>
        </row>
        <row r="332">
          <cell r="I332">
            <v>-93.05562307729673</v>
          </cell>
        </row>
        <row r="333">
          <cell r="I333">
            <v>-93.937321826497211</v>
          </cell>
        </row>
        <row r="334">
          <cell r="I334">
            <v>-94.826368065274366</v>
          </cell>
        </row>
        <row r="335">
          <cell r="I335">
            <v>-95.722823022707999</v>
          </cell>
        </row>
        <row r="336">
          <cell r="I336">
            <v>-96.626748438120245</v>
          </cell>
        </row>
        <row r="337">
          <cell r="I337">
            <v>-97.538206565327584</v>
          </cell>
        </row>
        <row r="338">
          <cell r="I338">
            <v>-98.45726017692833</v>
          </cell>
        </row>
        <row r="339">
          <cell r="I339">
            <v>-99.383972568625737</v>
          </cell>
        </row>
        <row r="340">
          <cell r="I340">
            <v>-100.31840756358729</v>
          </cell>
        </row>
        <row r="341">
          <cell r="I341">
            <v>-101.26062951684018</v>
          </cell>
        </row>
        <row r="342">
          <cell r="I342">
            <v>-102.21070331970353</v>
          </cell>
        </row>
        <row r="343">
          <cell r="I343">
            <v>-103.16869440425739</v>
          </cell>
        </row>
        <row r="344">
          <cell r="I344">
            <v>-104.13466874784922</v>
          </cell>
        </row>
        <row r="345">
          <cell r="I345">
            <v>-105.10869287763764</v>
          </cell>
        </row>
        <row r="346">
          <cell r="I346">
            <v>-106.0908338751743</v>
          </cell>
        </row>
        <row r="347">
          <cell r="I347">
            <v>-107.08115938102375</v>
          </cell>
        </row>
        <row r="348">
          <cell r="I348">
            <v>-108.07973759942196</v>
          </cell>
        </row>
        <row r="349">
          <cell r="I349">
            <v>-109.08663730297349</v>
          </cell>
        </row>
        <row r="350">
          <cell r="I350">
            <v>-110.10192783738793</v>
          </cell>
        </row>
        <row r="351">
          <cell r="I351">
            <v>-111.12567912625585</v>
          </cell>
        </row>
        <row r="352">
          <cell r="I352">
            <v>-112.15796167586431</v>
          </cell>
        </row>
        <row r="353">
          <cell r="I353">
            <v>-113.19884658005286</v>
          </cell>
        </row>
        <row r="354">
          <cell r="I354">
            <v>-114.24840552510965</v>
          </cell>
        </row>
        <row r="355">
          <cell r="I355">
            <v>-115.30671079470856</v>
          </cell>
        </row>
        <row r="356">
          <cell r="I356">
            <v>-116.37383527488748</v>
          </cell>
        </row>
        <row r="357">
          <cell r="I357">
            <v>-117.44985245906788</v>
          </cell>
        </row>
        <row r="358">
          <cell r="I358">
            <v>-118.53483645311645</v>
          </cell>
        </row>
        <row r="359">
          <cell r="I359">
            <v>-119.62886198044876</v>
          </cell>
        </row>
        <row r="360">
          <cell r="I360">
            <v>-120.73200438717551</v>
          </cell>
        </row>
        <row r="361">
          <cell r="I361">
            <v>-121.84433964729165</v>
          </cell>
        </row>
        <row r="362">
          <cell r="I362">
            <v>-122.96594436790875</v>
          </cell>
        </row>
        <row r="363">
          <cell r="I363">
            <v>-124.09689579453099</v>
          </cell>
        </row>
        <row r="364">
          <cell r="I364">
            <v>-125.2372718163751</v>
          </cell>
        </row>
        <row r="365">
          <cell r="I365">
            <v>-126.38715097173457</v>
          </cell>
        </row>
        <row r="366">
          <cell r="I366">
            <v>-127.5466124533887</v>
          </cell>
        </row>
        <row r="367">
          <cell r="I367">
            <v>-128.71573611405663</v>
          </cell>
        </row>
        <row r="368">
          <cell r="I368">
            <v>-129.89460247189677</v>
          </cell>
        </row>
        <row r="369">
          <cell r="I369">
            <v>-131.08329271605226</v>
          </cell>
        </row>
        <row r="370">
          <cell r="I370">
            <v>-132.28188871224236</v>
          </cell>
        </row>
        <row r="371">
          <cell r="I371">
            <v>-133.49047300840073</v>
          </cell>
        </row>
        <row r="372">
          <cell r="I372">
            <v>-134.70912884036042</v>
          </cell>
        </row>
        <row r="373">
          <cell r="I373">
            <v>-135.93794013758642</v>
          </cell>
        </row>
        <row r="374">
          <cell r="I374">
            <v>-137.17699152895599</v>
          </cell>
        </row>
        <row r="375">
          <cell r="I375">
            <v>-138.42636834858698</v>
          </cell>
        </row>
        <row r="376">
          <cell r="I376">
            <v>-139.68615664171489</v>
          </cell>
        </row>
        <row r="377">
          <cell r="I377">
            <v>-140.95644317061885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zoomScale="86" zoomScaleNormal="86" workbookViewId="0">
      <pane ySplit="22" topLeftCell="A23" activePane="bottomLeft" state="frozen"/>
      <selection pane="bottomLeft"/>
    </sheetView>
  </sheetViews>
  <sheetFormatPr defaultColWidth="0" defaultRowHeight="15" zeroHeight="1" x14ac:dyDescent="0.25"/>
  <cols>
    <col min="1" max="1" width="21.28515625" customWidth="1"/>
    <col min="2" max="2" width="3.28515625" style="10" customWidth="1"/>
    <col min="3" max="3" width="29.42578125" style="7" customWidth="1"/>
    <col min="4" max="4" width="15" style="7" customWidth="1"/>
    <col min="5" max="5" width="10.85546875" style="7" bestFit="1" customWidth="1"/>
    <col min="6" max="6" width="15.7109375" style="7" bestFit="1" customWidth="1"/>
    <col min="7" max="7" width="14.7109375" style="7" bestFit="1" customWidth="1"/>
    <col min="8" max="8" width="10.5703125" style="7" bestFit="1" customWidth="1"/>
    <col min="9" max="9" width="8.5703125" style="7" bestFit="1" customWidth="1"/>
    <col min="10" max="10" width="12" style="7" bestFit="1" customWidth="1"/>
    <col min="11" max="11" width="13.5703125" style="8" bestFit="1" customWidth="1"/>
    <col min="12" max="14" width="9.140625" hidden="1" customWidth="1"/>
    <col min="15" max="15" width="11" hidden="1" customWidth="1"/>
    <col min="16" max="16384" width="9.140625" hidden="1"/>
  </cols>
  <sheetData>
    <row r="1" spans="1:15" ht="72.75" customHeight="1" thickBot="1" x14ac:dyDescent="0.3">
      <c r="A1" s="12"/>
      <c r="B1" s="13"/>
      <c r="C1" s="13"/>
      <c r="D1" s="13"/>
      <c r="E1" s="13"/>
      <c r="F1" s="13"/>
      <c r="G1" s="13"/>
      <c r="H1" s="13"/>
      <c r="I1" s="13"/>
      <c r="J1" s="13"/>
      <c r="K1" s="14"/>
      <c r="L1" s="2"/>
      <c r="M1" s="2"/>
      <c r="N1" s="2"/>
      <c r="O1" s="2"/>
    </row>
    <row r="2" spans="1:15" ht="24.75" customHeight="1" thickBot="1" x14ac:dyDescent="0.3">
      <c r="A2" s="72"/>
      <c r="B2" s="74" t="s">
        <v>27</v>
      </c>
      <c r="C2" s="75"/>
      <c r="D2" s="75"/>
      <c r="E2" s="75"/>
      <c r="F2" s="75"/>
      <c r="G2" s="75"/>
      <c r="H2" s="75"/>
      <c r="I2" s="75"/>
      <c r="J2" s="75"/>
      <c r="K2" s="76"/>
    </row>
    <row r="3" spans="1:15" ht="18.75" customHeight="1" x14ac:dyDescent="0.25">
      <c r="A3" s="73"/>
      <c r="B3" s="63" t="s">
        <v>1</v>
      </c>
      <c r="C3" s="64"/>
      <c r="D3" s="64"/>
      <c r="E3" s="64"/>
      <c r="F3" s="64"/>
      <c r="G3" s="64"/>
      <c r="H3" s="64"/>
      <c r="I3" s="64"/>
      <c r="J3" s="64"/>
      <c r="K3" s="65"/>
    </row>
    <row r="4" spans="1:15" ht="23.25" customHeight="1" x14ac:dyDescent="0.25">
      <c r="A4" s="1"/>
      <c r="B4" s="66"/>
      <c r="C4" s="67"/>
      <c r="D4" s="67"/>
      <c r="E4" s="67"/>
      <c r="F4" s="67"/>
      <c r="G4" s="67"/>
      <c r="H4" s="67"/>
      <c r="I4" s="67"/>
      <c r="J4" s="67"/>
      <c r="K4" s="68"/>
    </row>
    <row r="5" spans="1:15" x14ac:dyDescent="0.25">
      <c r="A5" s="3"/>
      <c r="B5" s="66"/>
      <c r="C5" s="67"/>
      <c r="D5" s="67"/>
      <c r="E5" s="67"/>
      <c r="F5" s="67"/>
      <c r="G5" s="67"/>
      <c r="H5" s="67"/>
      <c r="I5" s="67"/>
      <c r="J5" s="67"/>
      <c r="K5" s="68"/>
    </row>
    <row r="6" spans="1:15" ht="16.5" thickBot="1" x14ac:dyDescent="0.3">
      <c r="A6" s="4"/>
      <c r="B6" s="69"/>
      <c r="C6" s="70"/>
      <c r="D6" s="70"/>
      <c r="E6" s="70"/>
      <c r="F6" s="70"/>
      <c r="G6" s="70"/>
      <c r="H6" s="70"/>
      <c r="I6" s="70"/>
      <c r="J6" s="70"/>
      <c r="K6" s="71"/>
    </row>
    <row r="7" spans="1:15" x14ac:dyDescent="0.25">
      <c r="A7" s="5"/>
      <c r="B7" s="9"/>
      <c r="C7" s="19"/>
      <c r="D7" s="20"/>
      <c r="E7" s="20"/>
      <c r="F7" s="20"/>
      <c r="G7" s="20"/>
      <c r="H7" s="20"/>
      <c r="I7" s="20"/>
      <c r="J7" s="20"/>
      <c r="K7" s="21"/>
    </row>
    <row r="8" spans="1:15" x14ac:dyDescent="0.25">
      <c r="A8" s="5"/>
      <c r="C8" s="18"/>
      <c r="D8" s="2"/>
      <c r="E8" s="2"/>
      <c r="F8" s="2"/>
      <c r="G8" s="2"/>
      <c r="H8" s="2"/>
      <c r="I8" s="2"/>
      <c r="J8" s="2"/>
      <c r="K8" s="15"/>
    </row>
    <row r="9" spans="1:15" x14ac:dyDescent="0.25">
      <c r="A9" s="5"/>
      <c r="C9" s="2"/>
      <c r="D9" s="2"/>
      <c r="E9" s="2"/>
      <c r="F9" s="2"/>
      <c r="G9" s="2"/>
      <c r="H9" s="2"/>
      <c r="I9" s="2"/>
      <c r="J9" s="2"/>
      <c r="K9" s="15"/>
    </row>
    <row r="10" spans="1:15" x14ac:dyDescent="0.25">
      <c r="A10" s="5"/>
      <c r="C10" s="2"/>
      <c r="D10" s="2"/>
      <c r="E10" s="2"/>
      <c r="F10" s="2"/>
      <c r="G10" s="2"/>
      <c r="H10" s="2"/>
      <c r="I10" s="2"/>
      <c r="J10" s="2"/>
      <c r="K10" s="15"/>
    </row>
    <row r="11" spans="1:15" x14ac:dyDescent="0.25">
      <c r="A11" s="5"/>
      <c r="C11" s="2"/>
      <c r="D11" s="2"/>
      <c r="E11" s="2"/>
      <c r="F11" s="2"/>
      <c r="G11" s="2"/>
      <c r="H11" s="2"/>
      <c r="I11" s="2"/>
      <c r="J11" s="2"/>
      <c r="K11" s="15"/>
    </row>
    <row r="12" spans="1:15" x14ac:dyDescent="0.25">
      <c r="A12" s="5"/>
      <c r="C12" s="2"/>
      <c r="D12" s="2"/>
      <c r="E12" s="2"/>
      <c r="F12" s="2"/>
      <c r="G12" s="2"/>
      <c r="H12" s="2"/>
      <c r="I12" s="2"/>
      <c r="J12" s="2"/>
      <c r="K12" s="15"/>
    </row>
    <row r="13" spans="1:15" x14ac:dyDescent="0.25">
      <c r="A13" s="5"/>
      <c r="C13" s="2"/>
      <c r="D13" s="2"/>
      <c r="E13" s="2"/>
      <c r="F13" s="2"/>
      <c r="G13" s="2"/>
      <c r="H13" s="2"/>
      <c r="I13" s="2"/>
      <c r="J13" s="2"/>
      <c r="K13" s="15"/>
    </row>
    <row r="14" spans="1:15" x14ac:dyDescent="0.25">
      <c r="A14" s="5"/>
      <c r="C14" s="2"/>
      <c r="D14" s="2"/>
      <c r="E14" s="2"/>
      <c r="F14" s="2"/>
      <c r="G14" s="2"/>
      <c r="H14" s="2"/>
      <c r="I14" s="2"/>
      <c r="J14" s="2"/>
      <c r="K14" s="15"/>
    </row>
    <row r="15" spans="1:15" x14ac:dyDescent="0.25">
      <c r="A15" s="5"/>
      <c r="C15" s="2"/>
      <c r="D15" s="2"/>
      <c r="E15" s="2"/>
      <c r="F15" s="2"/>
      <c r="G15" s="2"/>
      <c r="H15" s="2"/>
      <c r="I15" s="2"/>
      <c r="J15" s="2"/>
      <c r="K15" s="15"/>
    </row>
    <row r="16" spans="1:15" x14ac:dyDescent="0.25">
      <c r="A16" s="6"/>
      <c r="C16" s="2"/>
      <c r="D16" s="2"/>
      <c r="E16" s="2"/>
      <c r="F16" s="2"/>
      <c r="G16" s="2"/>
      <c r="H16" s="2"/>
      <c r="I16" s="2"/>
      <c r="J16" s="2"/>
      <c r="K16" s="15"/>
    </row>
    <row r="17" spans="1:11" x14ac:dyDescent="0.25">
      <c r="A17" s="6"/>
      <c r="C17" s="2"/>
      <c r="D17" s="2"/>
      <c r="E17" s="2"/>
      <c r="F17" s="2"/>
      <c r="G17" s="2"/>
      <c r="H17" s="2"/>
      <c r="I17" s="2"/>
      <c r="J17" s="2"/>
      <c r="K17" s="15"/>
    </row>
    <row r="18" spans="1:11" x14ac:dyDescent="0.25">
      <c r="A18" s="6"/>
      <c r="C18" s="2"/>
      <c r="D18" s="2"/>
      <c r="E18" s="2"/>
      <c r="F18" s="2"/>
      <c r="G18" s="2"/>
      <c r="H18" s="2"/>
      <c r="I18" s="2"/>
      <c r="J18" s="2"/>
      <c r="K18" s="15"/>
    </row>
    <row r="19" spans="1:11" x14ac:dyDescent="0.25">
      <c r="A19" s="6"/>
      <c r="C19" s="2"/>
      <c r="D19" s="2"/>
      <c r="E19" s="2"/>
      <c r="F19" s="2"/>
      <c r="G19" s="2"/>
      <c r="H19" s="2"/>
      <c r="I19" s="2"/>
      <c r="J19" s="2"/>
      <c r="K19" s="15"/>
    </row>
    <row r="20" spans="1:11" x14ac:dyDescent="0.25">
      <c r="A20" s="6"/>
      <c r="C20" s="2"/>
      <c r="D20" s="2"/>
      <c r="E20" s="2"/>
      <c r="F20" s="2"/>
      <c r="G20" s="2"/>
      <c r="H20" s="2"/>
      <c r="I20" s="2"/>
      <c r="J20" s="2"/>
      <c r="K20" s="15"/>
    </row>
    <row r="21" spans="1:11" x14ac:dyDescent="0.25">
      <c r="A21" s="6"/>
      <c r="C21" s="2"/>
      <c r="D21" s="2"/>
      <c r="E21" s="2"/>
      <c r="F21" s="2"/>
      <c r="G21" s="2"/>
      <c r="H21" s="2"/>
      <c r="I21" s="2"/>
      <c r="J21" s="2"/>
      <c r="K21" s="15"/>
    </row>
    <row r="22" spans="1:11" x14ac:dyDescent="0.25">
      <c r="A22" s="6"/>
      <c r="C22" s="2"/>
      <c r="D22" s="2"/>
      <c r="E22" s="2"/>
      <c r="F22" s="2"/>
      <c r="G22" s="2"/>
      <c r="H22" s="2"/>
      <c r="I22" s="2"/>
      <c r="J22" s="2"/>
      <c r="K22" s="15"/>
    </row>
    <row r="23" spans="1:11" ht="15.75" thickBot="1" x14ac:dyDescent="0.3">
      <c r="A23" s="22"/>
      <c r="B23" s="11"/>
      <c r="C23" s="16"/>
      <c r="D23" s="16"/>
      <c r="E23" s="16"/>
      <c r="F23" s="16"/>
      <c r="G23" s="16"/>
      <c r="H23" s="16"/>
      <c r="I23" s="16"/>
      <c r="J23" s="16"/>
      <c r="K23" s="17"/>
    </row>
    <row r="24" spans="1:11" hidden="1" x14ac:dyDescent="0.25"/>
    <row r="25" spans="1:11" hidden="1" x14ac:dyDescent="0.25"/>
    <row r="26" spans="1:11" hidden="1" x14ac:dyDescent="0.25"/>
    <row r="27" spans="1:11" hidden="1" x14ac:dyDescent="0.25"/>
    <row r="28" spans="1:11" hidden="1" x14ac:dyDescent="0.25"/>
    <row r="29" spans="1:11" hidden="1" x14ac:dyDescent="0.25"/>
    <row r="30" spans="1:11" hidden="1" x14ac:dyDescent="0.25"/>
    <row r="31" spans="1:11" hidden="1" x14ac:dyDescent="0.25"/>
  </sheetData>
  <mergeCells count="3">
    <mergeCell ref="B3:K6"/>
    <mergeCell ref="A2:A3"/>
    <mergeCell ref="B2:K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Q389"/>
  <sheetViews>
    <sheetView showGridLines="0" tabSelected="1" workbookViewId="0">
      <pane ySplit="17" topLeftCell="A18" activePane="bottomLeft" state="frozen"/>
      <selection pane="bottomLeft" activeCell="A16" sqref="A16"/>
    </sheetView>
  </sheetViews>
  <sheetFormatPr defaultColWidth="0" defaultRowHeight="13.5" zeroHeight="1" x14ac:dyDescent="0.25"/>
  <cols>
    <col min="1" max="1" width="5.28515625" style="26" customWidth="1"/>
    <col min="2" max="2" width="14.42578125" style="26" customWidth="1"/>
    <col min="3" max="3" width="15.5703125" style="26" customWidth="1"/>
    <col min="4" max="4" width="14.7109375" style="26" customWidth="1"/>
    <col min="5" max="5" width="12.85546875" style="26" customWidth="1"/>
    <col min="6" max="6" width="13.140625" style="26" customWidth="1"/>
    <col min="7" max="8" width="13" style="26" customWidth="1"/>
    <col min="9" max="9" width="15.42578125" style="26" customWidth="1"/>
    <col min="10" max="256" width="9.140625" style="23" hidden="1"/>
    <col min="257" max="257" width="5.28515625" style="23" hidden="1"/>
    <col min="258" max="258" width="14.42578125" style="23" hidden="1"/>
    <col min="259" max="259" width="13.5703125" style="23" hidden="1"/>
    <col min="260" max="260" width="14.7109375" style="23" hidden="1"/>
    <col min="261" max="261" width="12.85546875" style="23" hidden="1"/>
    <col min="262" max="262" width="13.140625" style="23" hidden="1"/>
    <col min="263" max="264" width="13" style="23" hidden="1"/>
    <col min="265" max="265" width="15.42578125" style="23" hidden="1"/>
    <col min="266" max="512" width="9.140625" style="23" hidden="1"/>
    <col min="513" max="513" width="5.28515625" style="23" hidden="1"/>
    <col min="514" max="514" width="14.42578125" style="23" hidden="1"/>
    <col min="515" max="515" width="13.5703125" style="23" hidden="1"/>
    <col min="516" max="516" width="14.7109375" style="23" hidden="1"/>
    <col min="517" max="517" width="12.85546875" style="23" hidden="1"/>
    <col min="518" max="518" width="13.140625" style="23" hidden="1"/>
    <col min="519" max="520" width="13" style="23" hidden="1"/>
    <col min="521" max="521" width="15.42578125" style="23" hidden="1"/>
    <col min="522" max="768" width="9.140625" style="23" hidden="1"/>
    <col min="769" max="769" width="5.28515625" style="23" hidden="1"/>
    <col min="770" max="770" width="14.42578125" style="23" hidden="1"/>
    <col min="771" max="771" width="13.5703125" style="23" hidden="1"/>
    <col min="772" max="772" width="14.7109375" style="23" hidden="1"/>
    <col min="773" max="773" width="12.85546875" style="23" hidden="1"/>
    <col min="774" max="774" width="13.140625" style="23" hidden="1"/>
    <col min="775" max="776" width="13" style="23" hidden="1"/>
    <col min="777" max="777" width="15.42578125" style="23" hidden="1"/>
    <col min="778" max="1024" width="9.140625" style="23" hidden="1"/>
    <col min="1025" max="1025" width="5.28515625" style="23" hidden="1"/>
    <col min="1026" max="1026" width="14.42578125" style="23" hidden="1"/>
    <col min="1027" max="1027" width="13.5703125" style="23" hidden="1"/>
    <col min="1028" max="1028" width="14.7109375" style="23" hidden="1"/>
    <col min="1029" max="1029" width="12.85546875" style="23" hidden="1"/>
    <col min="1030" max="1030" width="13.140625" style="23" hidden="1"/>
    <col min="1031" max="1032" width="13" style="23" hidden="1"/>
    <col min="1033" max="1033" width="15.42578125" style="23" hidden="1"/>
    <col min="1034" max="1280" width="9.140625" style="23" hidden="1"/>
    <col min="1281" max="1281" width="5.28515625" style="23" hidden="1"/>
    <col min="1282" max="1282" width="14.42578125" style="23" hidden="1"/>
    <col min="1283" max="1283" width="13.5703125" style="23" hidden="1"/>
    <col min="1284" max="1284" width="14.7109375" style="23" hidden="1"/>
    <col min="1285" max="1285" width="12.85546875" style="23" hidden="1"/>
    <col min="1286" max="1286" width="13.140625" style="23" hidden="1"/>
    <col min="1287" max="1288" width="13" style="23" hidden="1"/>
    <col min="1289" max="1289" width="15.42578125" style="23" hidden="1"/>
    <col min="1290" max="1536" width="9.140625" style="23" hidden="1"/>
    <col min="1537" max="1537" width="5.28515625" style="23" hidden="1"/>
    <col min="1538" max="1538" width="14.42578125" style="23" hidden="1"/>
    <col min="1539" max="1539" width="13.5703125" style="23" hidden="1"/>
    <col min="1540" max="1540" width="14.7109375" style="23" hidden="1"/>
    <col min="1541" max="1541" width="12.85546875" style="23" hidden="1"/>
    <col min="1542" max="1542" width="13.140625" style="23" hidden="1"/>
    <col min="1543" max="1544" width="13" style="23" hidden="1"/>
    <col min="1545" max="1545" width="15.42578125" style="23" hidden="1"/>
    <col min="1546" max="1792" width="9.140625" style="23" hidden="1"/>
    <col min="1793" max="1793" width="5.28515625" style="23" hidden="1"/>
    <col min="1794" max="1794" width="14.42578125" style="23" hidden="1"/>
    <col min="1795" max="1795" width="13.5703125" style="23" hidden="1"/>
    <col min="1796" max="1796" width="14.7109375" style="23" hidden="1"/>
    <col min="1797" max="1797" width="12.85546875" style="23" hidden="1"/>
    <col min="1798" max="1798" width="13.140625" style="23" hidden="1"/>
    <col min="1799" max="1800" width="13" style="23" hidden="1"/>
    <col min="1801" max="1801" width="15.42578125" style="23" hidden="1"/>
    <col min="1802" max="2048" width="9.140625" style="23" hidden="1"/>
    <col min="2049" max="2049" width="5.28515625" style="23" hidden="1"/>
    <col min="2050" max="2050" width="14.42578125" style="23" hidden="1"/>
    <col min="2051" max="2051" width="13.5703125" style="23" hidden="1"/>
    <col min="2052" max="2052" width="14.7109375" style="23" hidden="1"/>
    <col min="2053" max="2053" width="12.85546875" style="23" hidden="1"/>
    <col min="2054" max="2054" width="13.140625" style="23" hidden="1"/>
    <col min="2055" max="2056" width="13" style="23" hidden="1"/>
    <col min="2057" max="2057" width="15.42578125" style="23" hidden="1"/>
    <col min="2058" max="2304" width="9.140625" style="23" hidden="1"/>
    <col min="2305" max="2305" width="5.28515625" style="23" hidden="1"/>
    <col min="2306" max="2306" width="14.42578125" style="23" hidden="1"/>
    <col min="2307" max="2307" width="13.5703125" style="23" hidden="1"/>
    <col min="2308" max="2308" width="14.7109375" style="23" hidden="1"/>
    <col min="2309" max="2309" width="12.85546875" style="23" hidden="1"/>
    <col min="2310" max="2310" width="13.140625" style="23" hidden="1"/>
    <col min="2311" max="2312" width="13" style="23" hidden="1"/>
    <col min="2313" max="2313" width="15.42578125" style="23" hidden="1"/>
    <col min="2314" max="2560" width="9.140625" style="23" hidden="1"/>
    <col min="2561" max="2561" width="5.28515625" style="23" hidden="1"/>
    <col min="2562" max="2562" width="14.42578125" style="23" hidden="1"/>
    <col min="2563" max="2563" width="13.5703125" style="23" hidden="1"/>
    <col min="2564" max="2564" width="14.7109375" style="23" hidden="1"/>
    <col min="2565" max="2565" width="12.85546875" style="23" hidden="1"/>
    <col min="2566" max="2566" width="13.140625" style="23" hidden="1"/>
    <col min="2567" max="2568" width="13" style="23" hidden="1"/>
    <col min="2569" max="2569" width="15.42578125" style="23" hidden="1"/>
    <col min="2570" max="2816" width="9.140625" style="23" hidden="1"/>
    <col min="2817" max="2817" width="5.28515625" style="23" hidden="1"/>
    <col min="2818" max="2818" width="14.42578125" style="23" hidden="1"/>
    <col min="2819" max="2819" width="13.5703125" style="23" hidden="1"/>
    <col min="2820" max="2820" width="14.7109375" style="23" hidden="1"/>
    <col min="2821" max="2821" width="12.85546875" style="23" hidden="1"/>
    <col min="2822" max="2822" width="13.140625" style="23" hidden="1"/>
    <col min="2823" max="2824" width="13" style="23" hidden="1"/>
    <col min="2825" max="2825" width="15.42578125" style="23" hidden="1"/>
    <col min="2826" max="3072" width="9.140625" style="23" hidden="1"/>
    <col min="3073" max="3073" width="5.28515625" style="23" hidden="1"/>
    <col min="3074" max="3074" width="14.42578125" style="23" hidden="1"/>
    <col min="3075" max="3075" width="13.5703125" style="23" hidden="1"/>
    <col min="3076" max="3076" width="14.7109375" style="23" hidden="1"/>
    <col min="3077" max="3077" width="12.85546875" style="23" hidden="1"/>
    <col min="3078" max="3078" width="13.140625" style="23" hidden="1"/>
    <col min="3079" max="3080" width="13" style="23" hidden="1"/>
    <col min="3081" max="3081" width="15.42578125" style="23" hidden="1"/>
    <col min="3082" max="3328" width="9.140625" style="23" hidden="1"/>
    <col min="3329" max="3329" width="5.28515625" style="23" hidden="1"/>
    <col min="3330" max="3330" width="14.42578125" style="23" hidden="1"/>
    <col min="3331" max="3331" width="13.5703125" style="23" hidden="1"/>
    <col min="3332" max="3332" width="14.7109375" style="23" hidden="1"/>
    <col min="3333" max="3333" width="12.85546875" style="23" hidden="1"/>
    <col min="3334" max="3334" width="13.140625" style="23" hidden="1"/>
    <col min="3335" max="3336" width="13" style="23" hidden="1"/>
    <col min="3337" max="3337" width="15.42578125" style="23" hidden="1"/>
    <col min="3338" max="3584" width="9.140625" style="23" hidden="1"/>
    <col min="3585" max="3585" width="5.28515625" style="23" hidden="1"/>
    <col min="3586" max="3586" width="14.42578125" style="23" hidden="1"/>
    <col min="3587" max="3587" width="13.5703125" style="23" hidden="1"/>
    <col min="3588" max="3588" width="14.7109375" style="23" hidden="1"/>
    <col min="3589" max="3589" width="12.85546875" style="23" hidden="1"/>
    <col min="3590" max="3590" width="13.140625" style="23" hidden="1"/>
    <col min="3591" max="3592" width="13" style="23" hidden="1"/>
    <col min="3593" max="3593" width="15.42578125" style="23" hidden="1"/>
    <col min="3594" max="3840" width="9.140625" style="23" hidden="1"/>
    <col min="3841" max="3841" width="5.28515625" style="23" hidden="1"/>
    <col min="3842" max="3842" width="14.42578125" style="23" hidden="1"/>
    <col min="3843" max="3843" width="13.5703125" style="23" hidden="1"/>
    <col min="3844" max="3844" width="14.7109375" style="23" hidden="1"/>
    <col min="3845" max="3845" width="12.85546875" style="23" hidden="1"/>
    <col min="3846" max="3846" width="13.140625" style="23" hidden="1"/>
    <col min="3847" max="3848" width="13" style="23" hidden="1"/>
    <col min="3849" max="3849" width="15.42578125" style="23" hidden="1"/>
    <col min="3850" max="4096" width="9.140625" style="23" hidden="1"/>
    <col min="4097" max="4097" width="5.28515625" style="23" hidden="1"/>
    <col min="4098" max="4098" width="14.42578125" style="23" hidden="1"/>
    <col min="4099" max="4099" width="13.5703125" style="23" hidden="1"/>
    <col min="4100" max="4100" width="14.7109375" style="23" hidden="1"/>
    <col min="4101" max="4101" width="12.85546875" style="23" hidden="1"/>
    <col min="4102" max="4102" width="13.140625" style="23" hidden="1"/>
    <col min="4103" max="4104" width="13" style="23" hidden="1"/>
    <col min="4105" max="4105" width="15.42578125" style="23" hidden="1"/>
    <col min="4106" max="4352" width="9.140625" style="23" hidden="1"/>
    <col min="4353" max="4353" width="5.28515625" style="23" hidden="1"/>
    <col min="4354" max="4354" width="14.42578125" style="23" hidden="1"/>
    <col min="4355" max="4355" width="13.5703125" style="23" hidden="1"/>
    <col min="4356" max="4356" width="14.7109375" style="23" hidden="1"/>
    <col min="4357" max="4357" width="12.85546875" style="23" hidden="1"/>
    <col min="4358" max="4358" width="13.140625" style="23" hidden="1"/>
    <col min="4359" max="4360" width="13" style="23" hidden="1"/>
    <col min="4361" max="4361" width="15.42578125" style="23" hidden="1"/>
    <col min="4362" max="4608" width="9.140625" style="23" hidden="1"/>
    <col min="4609" max="4609" width="5.28515625" style="23" hidden="1"/>
    <col min="4610" max="4610" width="14.42578125" style="23" hidden="1"/>
    <col min="4611" max="4611" width="13.5703125" style="23" hidden="1"/>
    <col min="4612" max="4612" width="14.7109375" style="23" hidden="1"/>
    <col min="4613" max="4613" width="12.85546875" style="23" hidden="1"/>
    <col min="4614" max="4614" width="13.140625" style="23" hidden="1"/>
    <col min="4615" max="4616" width="13" style="23" hidden="1"/>
    <col min="4617" max="4617" width="15.42578125" style="23" hidden="1"/>
    <col min="4618" max="4864" width="9.140625" style="23" hidden="1"/>
    <col min="4865" max="4865" width="5.28515625" style="23" hidden="1"/>
    <col min="4866" max="4866" width="14.42578125" style="23" hidden="1"/>
    <col min="4867" max="4867" width="13.5703125" style="23" hidden="1"/>
    <col min="4868" max="4868" width="14.7109375" style="23" hidden="1"/>
    <col min="4869" max="4869" width="12.85546875" style="23" hidden="1"/>
    <col min="4870" max="4870" width="13.140625" style="23" hidden="1"/>
    <col min="4871" max="4872" width="13" style="23" hidden="1"/>
    <col min="4873" max="4873" width="15.42578125" style="23" hidden="1"/>
    <col min="4874" max="5120" width="9.140625" style="23" hidden="1"/>
    <col min="5121" max="5121" width="5.28515625" style="23" hidden="1"/>
    <col min="5122" max="5122" width="14.42578125" style="23" hidden="1"/>
    <col min="5123" max="5123" width="13.5703125" style="23" hidden="1"/>
    <col min="5124" max="5124" width="14.7109375" style="23" hidden="1"/>
    <col min="5125" max="5125" width="12.85546875" style="23" hidden="1"/>
    <col min="5126" max="5126" width="13.140625" style="23" hidden="1"/>
    <col min="5127" max="5128" width="13" style="23" hidden="1"/>
    <col min="5129" max="5129" width="15.42578125" style="23" hidden="1"/>
    <col min="5130" max="5376" width="9.140625" style="23" hidden="1"/>
    <col min="5377" max="5377" width="5.28515625" style="23" hidden="1"/>
    <col min="5378" max="5378" width="14.42578125" style="23" hidden="1"/>
    <col min="5379" max="5379" width="13.5703125" style="23" hidden="1"/>
    <col min="5380" max="5380" width="14.7109375" style="23" hidden="1"/>
    <col min="5381" max="5381" width="12.85546875" style="23" hidden="1"/>
    <col min="5382" max="5382" width="13.140625" style="23" hidden="1"/>
    <col min="5383" max="5384" width="13" style="23" hidden="1"/>
    <col min="5385" max="5385" width="15.42578125" style="23" hidden="1"/>
    <col min="5386" max="5632" width="9.140625" style="23" hidden="1"/>
    <col min="5633" max="5633" width="5.28515625" style="23" hidden="1"/>
    <col min="5634" max="5634" width="14.42578125" style="23" hidden="1"/>
    <col min="5635" max="5635" width="13.5703125" style="23" hidden="1"/>
    <col min="5636" max="5636" width="14.7109375" style="23" hidden="1"/>
    <col min="5637" max="5637" width="12.85546875" style="23" hidden="1"/>
    <col min="5638" max="5638" width="13.140625" style="23" hidden="1"/>
    <col min="5639" max="5640" width="13" style="23" hidden="1"/>
    <col min="5641" max="5641" width="15.42578125" style="23" hidden="1"/>
    <col min="5642" max="5888" width="9.140625" style="23" hidden="1"/>
    <col min="5889" max="5889" width="5.28515625" style="23" hidden="1"/>
    <col min="5890" max="5890" width="14.42578125" style="23" hidden="1"/>
    <col min="5891" max="5891" width="13.5703125" style="23" hidden="1"/>
    <col min="5892" max="5892" width="14.7109375" style="23" hidden="1"/>
    <col min="5893" max="5893" width="12.85546875" style="23" hidden="1"/>
    <col min="5894" max="5894" width="13.140625" style="23" hidden="1"/>
    <col min="5895" max="5896" width="13" style="23" hidden="1"/>
    <col min="5897" max="5897" width="15.42578125" style="23" hidden="1"/>
    <col min="5898" max="6144" width="9.140625" style="23" hidden="1"/>
    <col min="6145" max="6145" width="5.28515625" style="23" hidden="1"/>
    <col min="6146" max="6146" width="14.42578125" style="23" hidden="1"/>
    <col min="6147" max="6147" width="13.5703125" style="23" hidden="1"/>
    <col min="6148" max="6148" width="14.7109375" style="23" hidden="1"/>
    <col min="6149" max="6149" width="12.85546875" style="23" hidden="1"/>
    <col min="6150" max="6150" width="13.140625" style="23" hidden="1"/>
    <col min="6151" max="6152" width="13" style="23" hidden="1"/>
    <col min="6153" max="6153" width="15.42578125" style="23" hidden="1"/>
    <col min="6154" max="6400" width="9.140625" style="23" hidden="1"/>
    <col min="6401" max="6401" width="5.28515625" style="23" hidden="1"/>
    <col min="6402" max="6402" width="14.42578125" style="23" hidden="1"/>
    <col min="6403" max="6403" width="13.5703125" style="23" hidden="1"/>
    <col min="6404" max="6404" width="14.7109375" style="23" hidden="1"/>
    <col min="6405" max="6405" width="12.85546875" style="23" hidden="1"/>
    <col min="6406" max="6406" width="13.140625" style="23" hidden="1"/>
    <col min="6407" max="6408" width="13" style="23" hidden="1"/>
    <col min="6409" max="6409" width="15.42578125" style="23" hidden="1"/>
    <col min="6410" max="6656" width="9.140625" style="23" hidden="1"/>
    <col min="6657" max="6657" width="5.28515625" style="23" hidden="1"/>
    <col min="6658" max="6658" width="14.42578125" style="23" hidden="1"/>
    <col min="6659" max="6659" width="13.5703125" style="23" hidden="1"/>
    <col min="6660" max="6660" width="14.7109375" style="23" hidden="1"/>
    <col min="6661" max="6661" width="12.85546875" style="23" hidden="1"/>
    <col min="6662" max="6662" width="13.140625" style="23" hidden="1"/>
    <col min="6663" max="6664" width="13" style="23" hidden="1"/>
    <col min="6665" max="6665" width="15.42578125" style="23" hidden="1"/>
    <col min="6666" max="6912" width="9.140625" style="23" hidden="1"/>
    <col min="6913" max="6913" width="5.28515625" style="23" hidden="1"/>
    <col min="6914" max="6914" width="14.42578125" style="23" hidden="1"/>
    <col min="6915" max="6915" width="13.5703125" style="23" hidden="1"/>
    <col min="6916" max="6916" width="14.7109375" style="23" hidden="1"/>
    <col min="6917" max="6917" width="12.85546875" style="23" hidden="1"/>
    <col min="6918" max="6918" width="13.140625" style="23" hidden="1"/>
    <col min="6919" max="6920" width="13" style="23" hidden="1"/>
    <col min="6921" max="6921" width="15.42578125" style="23" hidden="1"/>
    <col min="6922" max="7168" width="9.140625" style="23" hidden="1"/>
    <col min="7169" max="7169" width="5.28515625" style="23" hidden="1"/>
    <col min="7170" max="7170" width="14.42578125" style="23" hidden="1"/>
    <col min="7171" max="7171" width="13.5703125" style="23" hidden="1"/>
    <col min="7172" max="7172" width="14.7109375" style="23" hidden="1"/>
    <col min="7173" max="7173" width="12.85546875" style="23" hidden="1"/>
    <col min="7174" max="7174" width="13.140625" style="23" hidden="1"/>
    <col min="7175" max="7176" width="13" style="23" hidden="1"/>
    <col min="7177" max="7177" width="15.42578125" style="23" hidden="1"/>
    <col min="7178" max="7424" width="9.140625" style="23" hidden="1"/>
    <col min="7425" max="7425" width="5.28515625" style="23" hidden="1"/>
    <col min="7426" max="7426" width="14.42578125" style="23" hidden="1"/>
    <col min="7427" max="7427" width="13.5703125" style="23" hidden="1"/>
    <col min="7428" max="7428" width="14.7109375" style="23" hidden="1"/>
    <col min="7429" max="7429" width="12.85546875" style="23" hidden="1"/>
    <col min="7430" max="7430" width="13.140625" style="23" hidden="1"/>
    <col min="7431" max="7432" width="13" style="23" hidden="1"/>
    <col min="7433" max="7433" width="15.42578125" style="23" hidden="1"/>
    <col min="7434" max="7680" width="9.140625" style="23" hidden="1"/>
    <col min="7681" max="7681" width="5.28515625" style="23" hidden="1"/>
    <col min="7682" max="7682" width="14.42578125" style="23" hidden="1"/>
    <col min="7683" max="7683" width="13.5703125" style="23" hidden="1"/>
    <col min="7684" max="7684" width="14.7109375" style="23" hidden="1"/>
    <col min="7685" max="7685" width="12.85546875" style="23" hidden="1"/>
    <col min="7686" max="7686" width="13.140625" style="23" hidden="1"/>
    <col min="7687" max="7688" width="13" style="23" hidden="1"/>
    <col min="7689" max="7689" width="15.42578125" style="23" hidden="1"/>
    <col min="7690" max="7936" width="9.140625" style="23" hidden="1"/>
    <col min="7937" max="7937" width="5.28515625" style="23" hidden="1"/>
    <col min="7938" max="7938" width="14.42578125" style="23" hidden="1"/>
    <col min="7939" max="7939" width="13.5703125" style="23" hidden="1"/>
    <col min="7940" max="7940" width="14.7109375" style="23" hidden="1"/>
    <col min="7941" max="7941" width="12.85546875" style="23" hidden="1"/>
    <col min="7942" max="7942" width="13.140625" style="23" hidden="1"/>
    <col min="7943" max="7944" width="13" style="23" hidden="1"/>
    <col min="7945" max="7945" width="15.42578125" style="23" hidden="1"/>
    <col min="7946" max="8192" width="9.140625" style="23" hidden="1"/>
    <col min="8193" max="8193" width="5.28515625" style="23" hidden="1"/>
    <col min="8194" max="8194" width="14.42578125" style="23" hidden="1"/>
    <col min="8195" max="8195" width="13.5703125" style="23" hidden="1"/>
    <col min="8196" max="8196" width="14.7109375" style="23" hidden="1"/>
    <col min="8197" max="8197" width="12.85546875" style="23" hidden="1"/>
    <col min="8198" max="8198" width="13.140625" style="23" hidden="1"/>
    <col min="8199" max="8200" width="13" style="23" hidden="1"/>
    <col min="8201" max="8201" width="15.42578125" style="23" hidden="1"/>
    <col min="8202" max="8448" width="9.140625" style="23" hidden="1"/>
    <col min="8449" max="8449" width="5.28515625" style="23" hidden="1"/>
    <col min="8450" max="8450" width="14.42578125" style="23" hidden="1"/>
    <col min="8451" max="8451" width="13.5703125" style="23" hidden="1"/>
    <col min="8452" max="8452" width="14.7109375" style="23" hidden="1"/>
    <col min="8453" max="8453" width="12.85546875" style="23" hidden="1"/>
    <col min="8454" max="8454" width="13.140625" style="23" hidden="1"/>
    <col min="8455" max="8456" width="13" style="23" hidden="1"/>
    <col min="8457" max="8457" width="15.42578125" style="23" hidden="1"/>
    <col min="8458" max="8704" width="9.140625" style="23" hidden="1"/>
    <col min="8705" max="8705" width="5.28515625" style="23" hidden="1"/>
    <col min="8706" max="8706" width="14.42578125" style="23" hidden="1"/>
    <col min="8707" max="8707" width="13.5703125" style="23" hidden="1"/>
    <col min="8708" max="8708" width="14.7109375" style="23" hidden="1"/>
    <col min="8709" max="8709" width="12.85546875" style="23" hidden="1"/>
    <col min="8710" max="8710" width="13.140625" style="23" hidden="1"/>
    <col min="8711" max="8712" width="13" style="23" hidden="1"/>
    <col min="8713" max="8713" width="15.42578125" style="23" hidden="1"/>
    <col min="8714" max="8960" width="9.140625" style="23" hidden="1"/>
    <col min="8961" max="8961" width="5.28515625" style="23" hidden="1"/>
    <col min="8962" max="8962" width="14.42578125" style="23" hidden="1"/>
    <col min="8963" max="8963" width="13.5703125" style="23" hidden="1"/>
    <col min="8964" max="8964" width="14.7109375" style="23" hidden="1"/>
    <col min="8965" max="8965" width="12.85546875" style="23" hidden="1"/>
    <col min="8966" max="8966" width="13.140625" style="23" hidden="1"/>
    <col min="8967" max="8968" width="13" style="23" hidden="1"/>
    <col min="8969" max="8969" width="15.42578125" style="23" hidden="1"/>
    <col min="8970" max="9216" width="9.140625" style="23" hidden="1"/>
    <col min="9217" max="9217" width="5.28515625" style="23" hidden="1"/>
    <col min="9218" max="9218" width="14.42578125" style="23" hidden="1"/>
    <col min="9219" max="9219" width="13.5703125" style="23" hidden="1"/>
    <col min="9220" max="9220" width="14.7109375" style="23" hidden="1"/>
    <col min="9221" max="9221" width="12.85546875" style="23" hidden="1"/>
    <col min="9222" max="9222" width="13.140625" style="23" hidden="1"/>
    <col min="9223" max="9224" width="13" style="23" hidden="1"/>
    <col min="9225" max="9225" width="15.42578125" style="23" hidden="1"/>
    <col min="9226" max="9472" width="9.140625" style="23" hidden="1"/>
    <col min="9473" max="9473" width="5.28515625" style="23" hidden="1"/>
    <col min="9474" max="9474" width="14.42578125" style="23" hidden="1"/>
    <col min="9475" max="9475" width="13.5703125" style="23" hidden="1"/>
    <col min="9476" max="9476" width="14.7109375" style="23" hidden="1"/>
    <col min="9477" max="9477" width="12.85546875" style="23" hidden="1"/>
    <col min="9478" max="9478" width="13.140625" style="23" hidden="1"/>
    <col min="9479" max="9480" width="13" style="23" hidden="1"/>
    <col min="9481" max="9481" width="15.42578125" style="23" hidden="1"/>
    <col min="9482" max="9728" width="9.140625" style="23" hidden="1"/>
    <col min="9729" max="9729" width="5.28515625" style="23" hidden="1"/>
    <col min="9730" max="9730" width="14.42578125" style="23" hidden="1"/>
    <col min="9731" max="9731" width="13.5703125" style="23" hidden="1"/>
    <col min="9732" max="9732" width="14.7109375" style="23" hidden="1"/>
    <col min="9733" max="9733" width="12.85546875" style="23" hidden="1"/>
    <col min="9734" max="9734" width="13.140625" style="23" hidden="1"/>
    <col min="9735" max="9736" width="13" style="23" hidden="1"/>
    <col min="9737" max="9737" width="15.42578125" style="23" hidden="1"/>
    <col min="9738" max="9984" width="9.140625" style="23" hidden="1"/>
    <col min="9985" max="9985" width="5.28515625" style="23" hidden="1"/>
    <col min="9986" max="9986" width="14.42578125" style="23" hidden="1"/>
    <col min="9987" max="9987" width="13.5703125" style="23" hidden="1"/>
    <col min="9988" max="9988" width="14.7109375" style="23" hidden="1"/>
    <col min="9989" max="9989" width="12.85546875" style="23" hidden="1"/>
    <col min="9990" max="9990" width="13.140625" style="23" hidden="1"/>
    <col min="9991" max="9992" width="13" style="23" hidden="1"/>
    <col min="9993" max="9993" width="15.42578125" style="23" hidden="1"/>
    <col min="9994" max="10240" width="9.140625" style="23" hidden="1"/>
    <col min="10241" max="10241" width="5.28515625" style="23" hidden="1"/>
    <col min="10242" max="10242" width="14.42578125" style="23" hidden="1"/>
    <col min="10243" max="10243" width="13.5703125" style="23" hidden="1"/>
    <col min="10244" max="10244" width="14.7109375" style="23" hidden="1"/>
    <col min="10245" max="10245" width="12.85546875" style="23" hidden="1"/>
    <col min="10246" max="10246" width="13.140625" style="23" hidden="1"/>
    <col min="10247" max="10248" width="13" style="23" hidden="1"/>
    <col min="10249" max="10249" width="15.42578125" style="23" hidden="1"/>
    <col min="10250" max="10496" width="9.140625" style="23" hidden="1"/>
    <col min="10497" max="10497" width="5.28515625" style="23" hidden="1"/>
    <col min="10498" max="10498" width="14.42578125" style="23" hidden="1"/>
    <col min="10499" max="10499" width="13.5703125" style="23" hidden="1"/>
    <col min="10500" max="10500" width="14.7109375" style="23" hidden="1"/>
    <col min="10501" max="10501" width="12.85546875" style="23" hidden="1"/>
    <col min="10502" max="10502" width="13.140625" style="23" hidden="1"/>
    <col min="10503" max="10504" width="13" style="23" hidden="1"/>
    <col min="10505" max="10505" width="15.42578125" style="23" hidden="1"/>
    <col min="10506" max="10752" width="9.140625" style="23" hidden="1"/>
    <col min="10753" max="10753" width="5.28515625" style="23" hidden="1"/>
    <col min="10754" max="10754" width="14.42578125" style="23" hidden="1"/>
    <col min="10755" max="10755" width="13.5703125" style="23" hidden="1"/>
    <col min="10756" max="10756" width="14.7109375" style="23" hidden="1"/>
    <col min="10757" max="10757" width="12.85546875" style="23" hidden="1"/>
    <col min="10758" max="10758" width="13.140625" style="23" hidden="1"/>
    <col min="10759" max="10760" width="13" style="23" hidden="1"/>
    <col min="10761" max="10761" width="15.42578125" style="23" hidden="1"/>
    <col min="10762" max="11008" width="9.140625" style="23" hidden="1"/>
    <col min="11009" max="11009" width="5.28515625" style="23" hidden="1"/>
    <col min="11010" max="11010" width="14.42578125" style="23" hidden="1"/>
    <col min="11011" max="11011" width="13.5703125" style="23" hidden="1"/>
    <col min="11012" max="11012" width="14.7109375" style="23" hidden="1"/>
    <col min="11013" max="11013" width="12.85546875" style="23" hidden="1"/>
    <col min="11014" max="11014" width="13.140625" style="23" hidden="1"/>
    <col min="11015" max="11016" width="13" style="23" hidden="1"/>
    <col min="11017" max="11017" width="15.42578125" style="23" hidden="1"/>
    <col min="11018" max="11264" width="9.140625" style="23" hidden="1"/>
    <col min="11265" max="11265" width="5.28515625" style="23" hidden="1"/>
    <col min="11266" max="11266" width="14.42578125" style="23" hidden="1"/>
    <col min="11267" max="11267" width="13.5703125" style="23" hidden="1"/>
    <col min="11268" max="11268" width="14.7109375" style="23" hidden="1"/>
    <col min="11269" max="11269" width="12.85546875" style="23" hidden="1"/>
    <col min="11270" max="11270" width="13.140625" style="23" hidden="1"/>
    <col min="11271" max="11272" width="13" style="23" hidden="1"/>
    <col min="11273" max="11273" width="15.42578125" style="23" hidden="1"/>
    <col min="11274" max="11520" width="9.140625" style="23" hidden="1"/>
    <col min="11521" max="11521" width="5.28515625" style="23" hidden="1"/>
    <col min="11522" max="11522" width="14.42578125" style="23" hidden="1"/>
    <col min="11523" max="11523" width="13.5703125" style="23" hidden="1"/>
    <col min="11524" max="11524" width="14.7109375" style="23" hidden="1"/>
    <col min="11525" max="11525" width="12.85546875" style="23" hidden="1"/>
    <col min="11526" max="11526" width="13.140625" style="23" hidden="1"/>
    <col min="11527" max="11528" width="13" style="23" hidden="1"/>
    <col min="11529" max="11529" width="15.42578125" style="23" hidden="1"/>
    <col min="11530" max="11776" width="9.140625" style="23" hidden="1"/>
    <col min="11777" max="11777" width="5.28515625" style="23" hidden="1"/>
    <col min="11778" max="11778" width="14.42578125" style="23" hidden="1"/>
    <col min="11779" max="11779" width="13.5703125" style="23" hidden="1"/>
    <col min="11780" max="11780" width="14.7109375" style="23" hidden="1"/>
    <col min="11781" max="11781" width="12.85546875" style="23" hidden="1"/>
    <col min="11782" max="11782" width="13.140625" style="23" hidden="1"/>
    <col min="11783" max="11784" width="13" style="23" hidden="1"/>
    <col min="11785" max="11785" width="15.42578125" style="23" hidden="1"/>
    <col min="11786" max="12032" width="9.140625" style="23" hidden="1"/>
    <col min="12033" max="12033" width="5.28515625" style="23" hidden="1"/>
    <col min="12034" max="12034" width="14.42578125" style="23" hidden="1"/>
    <col min="12035" max="12035" width="13.5703125" style="23" hidden="1"/>
    <col min="12036" max="12036" width="14.7109375" style="23" hidden="1"/>
    <col min="12037" max="12037" width="12.85546875" style="23" hidden="1"/>
    <col min="12038" max="12038" width="13.140625" style="23" hidden="1"/>
    <col min="12039" max="12040" width="13" style="23" hidden="1"/>
    <col min="12041" max="12041" width="15.42578125" style="23" hidden="1"/>
    <col min="12042" max="12288" width="9.140625" style="23" hidden="1"/>
    <col min="12289" max="12289" width="5.28515625" style="23" hidden="1"/>
    <col min="12290" max="12290" width="14.42578125" style="23" hidden="1"/>
    <col min="12291" max="12291" width="13.5703125" style="23" hidden="1"/>
    <col min="12292" max="12292" width="14.7109375" style="23" hidden="1"/>
    <col min="12293" max="12293" width="12.85546875" style="23" hidden="1"/>
    <col min="12294" max="12294" width="13.140625" style="23" hidden="1"/>
    <col min="12295" max="12296" width="13" style="23" hidden="1"/>
    <col min="12297" max="12297" width="15.42578125" style="23" hidden="1"/>
    <col min="12298" max="12544" width="9.140625" style="23" hidden="1"/>
    <col min="12545" max="12545" width="5.28515625" style="23" hidden="1"/>
    <col min="12546" max="12546" width="14.42578125" style="23" hidden="1"/>
    <col min="12547" max="12547" width="13.5703125" style="23" hidden="1"/>
    <col min="12548" max="12548" width="14.7109375" style="23" hidden="1"/>
    <col min="12549" max="12549" width="12.85546875" style="23" hidden="1"/>
    <col min="12550" max="12550" width="13.140625" style="23" hidden="1"/>
    <col min="12551" max="12552" width="13" style="23" hidden="1"/>
    <col min="12553" max="12553" width="15.42578125" style="23" hidden="1"/>
    <col min="12554" max="12800" width="9.140625" style="23" hidden="1"/>
    <col min="12801" max="12801" width="5.28515625" style="23" hidden="1"/>
    <col min="12802" max="12802" width="14.42578125" style="23" hidden="1"/>
    <col min="12803" max="12803" width="13.5703125" style="23" hidden="1"/>
    <col min="12804" max="12804" width="14.7109375" style="23" hidden="1"/>
    <col min="12805" max="12805" width="12.85546875" style="23" hidden="1"/>
    <col min="12806" max="12806" width="13.140625" style="23" hidden="1"/>
    <col min="12807" max="12808" width="13" style="23" hidden="1"/>
    <col min="12809" max="12809" width="15.42578125" style="23" hidden="1"/>
    <col min="12810" max="13056" width="9.140625" style="23" hidden="1"/>
    <col min="13057" max="13057" width="5.28515625" style="23" hidden="1"/>
    <col min="13058" max="13058" width="14.42578125" style="23" hidden="1"/>
    <col min="13059" max="13059" width="13.5703125" style="23" hidden="1"/>
    <col min="13060" max="13060" width="14.7109375" style="23" hidden="1"/>
    <col min="13061" max="13061" width="12.85546875" style="23" hidden="1"/>
    <col min="13062" max="13062" width="13.140625" style="23" hidden="1"/>
    <col min="13063" max="13064" width="13" style="23" hidden="1"/>
    <col min="13065" max="13065" width="15.42578125" style="23" hidden="1"/>
    <col min="13066" max="13312" width="9.140625" style="23" hidden="1"/>
    <col min="13313" max="13313" width="5.28515625" style="23" hidden="1"/>
    <col min="13314" max="13314" width="14.42578125" style="23" hidden="1"/>
    <col min="13315" max="13315" width="13.5703125" style="23" hidden="1"/>
    <col min="13316" max="13316" width="14.7109375" style="23" hidden="1"/>
    <col min="13317" max="13317" width="12.85546875" style="23" hidden="1"/>
    <col min="13318" max="13318" width="13.140625" style="23" hidden="1"/>
    <col min="13319" max="13320" width="13" style="23" hidden="1"/>
    <col min="13321" max="13321" width="15.42578125" style="23" hidden="1"/>
    <col min="13322" max="13568" width="9.140625" style="23" hidden="1"/>
    <col min="13569" max="13569" width="5.28515625" style="23" hidden="1"/>
    <col min="13570" max="13570" width="14.42578125" style="23" hidden="1"/>
    <col min="13571" max="13571" width="13.5703125" style="23" hidden="1"/>
    <col min="13572" max="13572" width="14.7109375" style="23" hidden="1"/>
    <col min="13573" max="13573" width="12.85546875" style="23" hidden="1"/>
    <col min="13574" max="13574" width="13.140625" style="23" hidden="1"/>
    <col min="13575" max="13576" width="13" style="23" hidden="1"/>
    <col min="13577" max="13577" width="15.42578125" style="23" hidden="1"/>
    <col min="13578" max="13824" width="9.140625" style="23" hidden="1"/>
    <col min="13825" max="13825" width="5.28515625" style="23" hidden="1"/>
    <col min="13826" max="13826" width="14.42578125" style="23" hidden="1"/>
    <col min="13827" max="13827" width="13.5703125" style="23" hidden="1"/>
    <col min="13828" max="13828" width="14.7109375" style="23" hidden="1"/>
    <col min="13829" max="13829" width="12.85546875" style="23" hidden="1"/>
    <col min="13830" max="13830" width="13.140625" style="23" hidden="1"/>
    <col min="13831" max="13832" width="13" style="23" hidden="1"/>
    <col min="13833" max="13833" width="15.42578125" style="23" hidden="1"/>
    <col min="13834" max="14080" width="9.140625" style="23" hidden="1"/>
    <col min="14081" max="14081" width="5.28515625" style="23" hidden="1"/>
    <col min="14082" max="14082" width="14.42578125" style="23" hidden="1"/>
    <col min="14083" max="14083" width="13.5703125" style="23" hidden="1"/>
    <col min="14084" max="14084" width="14.7109375" style="23" hidden="1"/>
    <col min="14085" max="14085" width="12.85546875" style="23" hidden="1"/>
    <col min="14086" max="14086" width="13.140625" style="23" hidden="1"/>
    <col min="14087" max="14088" width="13" style="23" hidden="1"/>
    <col min="14089" max="14089" width="15.42578125" style="23" hidden="1"/>
    <col min="14090" max="14336" width="9.140625" style="23" hidden="1"/>
    <col min="14337" max="14337" width="5.28515625" style="23" hidden="1"/>
    <col min="14338" max="14338" width="14.42578125" style="23" hidden="1"/>
    <col min="14339" max="14339" width="13.5703125" style="23" hidden="1"/>
    <col min="14340" max="14340" width="14.7109375" style="23" hidden="1"/>
    <col min="14341" max="14341" width="12.85546875" style="23" hidden="1"/>
    <col min="14342" max="14342" width="13.140625" style="23" hidden="1"/>
    <col min="14343" max="14344" width="13" style="23" hidden="1"/>
    <col min="14345" max="14345" width="15.42578125" style="23" hidden="1"/>
    <col min="14346" max="14592" width="9.140625" style="23" hidden="1"/>
    <col min="14593" max="14593" width="5.28515625" style="23" hidden="1"/>
    <col min="14594" max="14594" width="14.42578125" style="23" hidden="1"/>
    <col min="14595" max="14595" width="13.5703125" style="23" hidden="1"/>
    <col min="14596" max="14596" width="14.7109375" style="23" hidden="1"/>
    <col min="14597" max="14597" width="12.85546875" style="23" hidden="1"/>
    <col min="14598" max="14598" width="13.140625" style="23" hidden="1"/>
    <col min="14599" max="14600" width="13" style="23" hidden="1"/>
    <col min="14601" max="14601" width="15.42578125" style="23" hidden="1"/>
    <col min="14602" max="14848" width="9.140625" style="23" hidden="1"/>
    <col min="14849" max="14849" width="5.28515625" style="23" hidden="1"/>
    <col min="14850" max="14850" width="14.42578125" style="23" hidden="1"/>
    <col min="14851" max="14851" width="13.5703125" style="23" hidden="1"/>
    <col min="14852" max="14852" width="14.7109375" style="23" hidden="1"/>
    <col min="14853" max="14853" width="12.85546875" style="23" hidden="1"/>
    <col min="14854" max="14854" width="13.140625" style="23" hidden="1"/>
    <col min="14855" max="14856" width="13" style="23" hidden="1"/>
    <col min="14857" max="14857" width="15.42578125" style="23" hidden="1"/>
    <col min="14858" max="15104" width="9.140625" style="23" hidden="1"/>
    <col min="15105" max="15105" width="5.28515625" style="23" hidden="1"/>
    <col min="15106" max="15106" width="14.42578125" style="23" hidden="1"/>
    <col min="15107" max="15107" width="13.5703125" style="23" hidden="1"/>
    <col min="15108" max="15108" width="14.7109375" style="23" hidden="1"/>
    <col min="15109" max="15109" width="12.85546875" style="23" hidden="1"/>
    <col min="15110" max="15110" width="13.140625" style="23" hidden="1"/>
    <col min="15111" max="15112" width="13" style="23" hidden="1"/>
    <col min="15113" max="15113" width="15.42578125" style="23" hidden="1"/>
    <col min="15114" max="15360" width="9.140625" style="23" hidden="1"/>
    <col min="15361" max="15361" width="5.28515625" style="23" hidden="1"/>
    <col min="15362" max="15362" width="14.42578125" style="23" hidden="1"/>
    <col min="15363" max="15363" width="13.5703125" style="23" hidden="1"/>
    <col min="15364" max="15364" width="14.7109375" style="23" hidden="1"/>
    <col min="15365" max="15365" width="12.85546875" style="23" hidden="1"/>
    <col min="15366" max="15366" width="13.140625" style="23" hidden="1"/>
    <col min="15367" max="15368" width="13" style="23" hidden="1"/>
    <col min="15369" max="15369" width="15.42578125" style="23" hidden="1"/>
    <col min="15370" max="15616" width="9.140625" style="23" hidden="1"/>
    <col min="15617" max="15617" width="5.28515625" style="23" hidden="1"/>
    <col min="15618" max="15618" width="14.42578125" style="23" hidden="1"/>
    <col min="15619" max="15619" width="13.5703125" style="23" hidden="1"/>
    <col min="15620" max="15620" width="14.7109375" style="23" hidden="1"/>
    <col min="15621" max="15621" width="12.85546875" style="23" hidden="1"/>
    <col min="15622" max="15622" width="13.140625" style="23" hidden="1"/>
    <col min="15623" max="15624" width="13" style="23" hidden="1"/>
    <col min="15625" max="15625" width="15.42578125" style="23" hidden="1"/>
    <col min="15626" max="15872" width="9.140625" style="23" hidden="1"/>
    <col min="15873" max="15873" width="5.28515625" style="23" hidden="1"/>
    <col min="15874" max="15874" width="14.42578125" style="23" hidden="1"/>
    <col min="15875" max="15875" width="13.5703125" style="23" hidden="1"/>
    <col min="15876" max="15876" width="14.7109375" style="23" hidden="1"/>
    <col min="15877" max="15877" width="12.85546875" style="23" hidden="1"/>
    <col min="15878" max="15878" width="13.140625" style="23" hidden="1"/>
    <col min="15879" max="15880" width="13" style="23" hidden="1"/>
    <col min="15881" max="15881" width="15.42578125" style="23" hidden="1"/>
    <col min="15882" max="16128" width="9.140625" style="23" hidden="1"/>
    <col min="16129" max="16129" width="5.28515625" style="23" hidden="1"/>
    <col min="16130" max="16130" width="14.42578125" style="23" hidden="1"/>
    <col min="16131" max="16131" width="13.5703125" style="23" hidden="1"/>
    <col min="16132" max="16132" width="14.7109375" style="23" hidden="1"/>
    <col min="16133" max="16133" width="12.85546875" style="23" hidden="1"/>
    <col min="16134" max="16134" width="13.140625" style="23" hidden="1"/>
    <col min="16135" max="16136" width="13" style="23" hidden="1"/>
    <col min="16137" max="16137" width="15.42578125" style="23" hidden="1"/>
    <col min="16138" max="16384" width="9.140625" style="23" hidden="1"/>
  </cols>
  <sheetData>
    <row r="1" spans="1:9" ht="33" customHeight="1" x14ac:dyDescent="0.25">
      <c r="A1" s="90" t="s">
        <v>2</v>
      </c>
      <c r="B1" s="90"/>
      <c r="C1" s="90"/>
      <c r="D1" s="90"/>
      <c r="E1" s="90"/>
      <c r="F1" s="90"/>
      <c r="G1" s="90"/>
      <c r="H1" s="90"/>
      <c r="I1" s="90"/>
    </row>
    <row r="2" spans="1:9" ht="4.5" customHeight="1" x14ac:dyDescent="0.25">
      <c r="A2" s="29"/>
      <c r="B2" s="29"/>
      <c r="C2" s="29"/>
      <c r="D2" s="29"/>
      <c r="E2" s="24"/>
      <c r="F2" s="29"/>
      <c r="G2" s="29"/>
      <c r="H2" s="29"/>
      <c r="I2" s="29"/>
    </row>
    <row r="3" spans="1:9" ht="19.7" customHeight="1" x14ac:dyDescent="0.25">
      <c r="A3" s="94" t="s">
        <v>0</v>
      </c>
      <c r="B3" s="94"/>
      <c r="C3" s="94"/>
      <c r="D3" s="34" t="s">
        <v>3</v>
      </c>
      <c r="E3" s="58"/>
      <c r="F3" s="95" t="s">
        <v>4</v>
      </c>
      <c r="G3" s="96"/>
      <c r="H3" s="96"/>
      <c r="I3" s="97"/>
    </row>
    <row r="4" spans="1:9" x14ac:dyDescent="0.25">
      <c r="A4" s="86" t="s">
        <v>5</v>
      </c>
      <c r="B4" s="86"/>
      <c r="C4" s="86"/>
      <c r="D4" s="30">
        <v>5</v>
      </c>
      <c r="E4" s="58"/>
      <c r="F4" s="91" t="s">
        <v>6</v>
      </c>
      <c r="G4" s="92"/>
      <c r="H4" s="92"/>
      <c r="I4" s="93"/>
    </row>
    <row r="5" spans="1:9" x14ac:dyDescent="0.25">
      <c r="A5" s="86" t="s">
        <v>7</v>
      </c>
      <c r="B5" s="86"/>
      <c r="C5" s="86"/>
      <c r="D5" s="31">
        <v>0.1</v>
      </c>
      <c r="E5" s="58"/>
      <c r="F5" s="77" t="s">
        <v>26</v>
      </c>
      <c r="G5" s="78"/>
      <c r="H5" s="78"/>
      <c r="I5" s="79"/>
    </row>
    <row r="6" spans="1:9" x14ac:dyDescent="0.25">
      <c r="A6" s="86" t="s">
        <v>8</v>
      </c>
      <c r="B6" s="86"/>
      <c r="C6" s="86"/>
      <c r="D6" s="32">
        <v>5</v>
      </c>
      <c r="E6" s="58"/>
      <c r="F6" s="80"/>
      <c r="G6" s="81"/>
      <c r="H6" s="81"/>
      <c r="I6" s="82"/>
    </row>
    <row r="7" spans="1:9" x14ac:dyDescent="0.25">
      <c r="A7" s="86" t="s">
        <v>9</v>
      </c>
      <c r="B7" s="86"/>
      <c r="C7" s="86"/>
      <c r="D7" s="33">
        <v>41913</v>
      </c>
      <c r="E7" s="58"/>
      <c r="F7" s="80"/>
      <c r="G7" s="81"/>
      <c r="H7" s="81"/>
      <c r="I7" s="82"/>
    </row>
    <row r="8" spans="1:9" x14ac:dyDescent="0.25">
      <c r="A8" s="86" t="s">
        <v>10</v>
      </c>
      <c r="B8" s="86"/>
      <c r="C8" s="86"/>
      <c r="D8" s="30">
        <v>0</v>
      </c>
      <c r="E8" s="58"/>
      <c r="F8" s="77" t="s">
        <v>28</v>
      </c>
      <c r="G8" s="78"/>
      <c r="H8" s="78"/>
      <c r="I8" s="79"/>
    </row>
    <row r="9" spans="1:9" x14ac:dyDescent="0.25">
      <c r="A9" s="62"/>
      <c r="B9" s="62"/>
      <c r="C9" s="62"/>
      <c r="D9" s="61"/>
      <c r="E9" s="59"/>
      <c r="F9" s="80"/>
      <c r="G9" s="81"/>
      <c r="H9" s="81"/>
      <c r="I9" s="82"/>
    </row>
    <row r="10" spans="1:9" x14ac:dyDescent="0.25">
      <c r="A10" s="87" t="s">
        <v>0</v>
      </c>
      <c r="B10" s="88"/>
      <c r="C10" s="89"/>
      <c r="D10" s="37" t="s">
        <v>25</v>
      </c>
      <c r="E10" s="58"/>
      <c r="F10" s="83"/>
      <c r="G10" s="84"/>
      <c r="H10" s="84"/>
      <c r="I10" s="85"/>
    </row>
    <row r="11" spans="1:9" x14ac:dyDescent="0.25">
      <c r="A11" s="86" t="s">
        <v>11</v>
      </c>
      <c r="B11" s="86"/>
      <c r="C11" s="86"/>
      <c r="D11" s="35">
        <f>IF(Values_Entered,-PMT(Interest_Rate/12,Loan_Years*12,Loan_Amount),"")</f>
        <v>0.10623522355634138</v>
      </c>
      <c r="E11" s="58"/>
      <c r="F11" s="60"/>
      <c r="G11" s="60"/>
      <c r="H11" s="58"/>
      <c r="I11" s="58"/>
    </row>
    <row r="12" spans="1:9" ht="14.45" customHeight="1" x14ac:dyDescent="0.25">
      <c r="A12" s="86" t="s">
        <v>24</v>
      </c>
      <c r="B12" s="86"/>
      <c r="C12" s="86"/>
      <c r="D12" s="36">
        <f>IF(Values_Entered,Loan_Years*12,"")</f>
        <v>60</v>
      </c>
      <c r="E12" s="58"/>
      <c r="F12" s="60"/>
      <c r="G12" s="60"/>
      <c r="H12" s="58"/>
      <c r="I12" s="58"/>
    </row>
    <row r="13" spans="1:9" x14ac:dyDescent="0.25">
      <c r="A13" s="86" t="s">
        <v>12</v>
      </c>
      <c r="B13" s="86"/>
      <c r="C13" s="86"/>
      <c r="D13" s="36">
        <f>IF(Values_Entered,Number_of_Payments,"")</f>
        <v>60</v>
      </c>
      <c r="E13" s="58"/>
      <c r="F13" s="58"/>
      <c r="G13" s="58"/>
      <c r="H13" s="58"/>
      <c r="I13" s="58"/>
    </row>
    <row r="14" spans="1:9" x14ac:dyDescent="0.25">
      <c r="A14" s="86" t="s">
        <v>13</v>
      </c>
      <c r="B14" s="86"/>
      <c r="C14" s="86"/>
      <c r="D14" s="35">
        <f>IF(Values_Entered,SUMIF(Beg_Bal,"&gt;0",Extra_Pay),"")</f>
        <v>0</v>
      </c>
      <c r="E14" s="58"/>
      <c r="F14" s="58"/>
      <c r="G14" s="58"/>
      <c r="H14" s="58"/>
      <c r="I14" s="58"/>
    </row>
    <row r="15" spans="1:9" x14ac:dyDescent="0.25">
      <c r="A15" s="86" t="s">
        <v>14</v>
      </c>
      <c r="B15" s="86"/>
      <c r="C15" s="86"/>
      <c r="D15" s="35">
        <f>IF(Values_Entered,SUMIF(Beg_Bal,"&gt;0",Int),"")</f>
        <v>1.3741134133804827</v>
      </c>
      <c r="E15" s="58"/>
      <c r="F15" s="60"/>
      <c r="G15" s="60"/>
      <c r="H15" s="58"/>
      <c r="I15" s="58"/>
    </row>
    <row r="16" spans="1:9" ht="15.75" customHeight="1" x14ac:dyDescent="0.25">
      <c r="A16" s="62"/>
      <c r="B16" s="62"/>
      <c r="C16" s="62"/>
      <c r="D16" s="62"/>
      <c r="E16" s="61"/>
      <c r="F16" s="61"/>
      <c r="G16" s="61"/>
      <c r="H16" s="62"/>
      <c r="I16" s="62"/>
    </row>
    <row r="17" spans="1:9" s="25" customFormat="1" ht="28.5" customHeight="1" x14ac:dyDescent="0.25">
      <c r="A17" s="38" t="s">
        <v>15</v>
      </c>
      <c r="B17" s="39" t="s">
        <v>16</v>
      </c>
      <c r="C17" s="39" t="s">
        <v>17</v>
      </c>
      <c r="D17" s="39" t="s">
        <v>18</v>
      </c>
      <c r="E17" s="39" t="s">
        <v>19</v>
      </c>
      <c r="F17" s="39" t="s">
        <v>20</v>
      </c>
      <c r="G17" s="39" t="s">
        <v>21</v>
      </c>
      <c r="H17" s="39" t="s">
        <v>22</v>
      </c>
      <c r="I17" s="40" t="s">
        <v>23</v>
      </c>
    </row>
    <row r="18" spans="1:9" s="25" customFormat="1" ht="15.95" customHeight="1" x14ac:dyDescent="0.25">
      <c r="A18" s="41">
        <f>IF(Values_Entered,1,"")</f>
        <v>1</v>
      </c>
      <c r="B18" s="42">
        <f>IF(Pay_Num&lt;&gt;"",Loan_Start,"")</f>
        <v>41913</v>
      </c>
      <c r="C18" s="43">
        <f>IF(Values_Entered,Loan_Amount,"")</f>
        <v>5</v>
      </c>
      <c r="D18" s="43">
        <f t="shared" ref="D18:D81" si="0">IF(Pay_Num&lt;&gt;"",Scheduled_Monthly_Payment,"")</f>
        <v>0.10623522355634138</v>
      </c>
      <c r="E18" s="43">
        <f t="shared" ref="E18:E81" si="1">IF(Pay_Num&lt;&gt;"",Scheduled_Extra_Payments,"")</f>
        <v>0</v>
      </c>
      <c r="F18" s="43">
        <f t="shared" ref="F18:F81" si="2">IF(Pay_Num&lt;&gt;"",Sched_Pay+Extra_Pay,"")</f>
        <v>0.10623522355634138</v>
      </c>
      <c r="G18" s="43">
        <f t="shared" ref="G18:G81" si="3">IF(Pay_Num&lt;&gt;"",Total_Pay-Int,"")</f>
        <v>6.4568556889674722E-2</v>
      </c>
      <c r="H18" s="43">
        <f t="shared" ref="H18:H81" si="4">IF(Pay_Num&lt;&gt;"",Beg_Bal*Interest_Rate/12,"")</f>
        <v>4.1666666666666664E-2</v>
      </c>
      <c r="I18" s="44">
        <f t="shared" ref="I18:I81" si="5">IF(Pay_Num&lt;&gt;"",Beg_Bal-Princ,"")</f>
        <v>4.9354314431103257</v>
      </c>
    </row>
    <row r="19" spans="1:9" s="25" customFormat="1" ht="12.75" customHeight="1" x14ac:dyDescent="0.25">
      <c r="A19" s="45">
        <f t="shared" ref="A19:A82" si="6">IF(Values_Entered,A18+1,"")</f>
        <v>2</v>
      </c>
      <c r="B19" s="46">
        <f t="shared" ref="B19:B82" si="7">IF(Pay_Num&lt;&gt;"",DATE(YEAR(B18),MONTH(B18)+1,DAY(B18)),"")</f>
        <v>41944</v>
      </c>
      <c r="C19" s="47">
        <f t="shared" ref="C19:C82" si="8">IF(Pay_Num&lt;&gt;"",I18,"")</f>
        <v>4.9354314431103257</v>
      </c>
      <c r="D19" s="47">
        <f t="shared" si="0"/>
        <v>0.10623522355634138</v>
      </c>
      <c r="E19" s="47">
        <f t="shared" si="1"/>
        <v>0</v>
      </c>
      <c r="F19" s="47">
        <f t="shared" si="2"/>
        <v>0.10623522355634138</v>
      </c>
      <c r="G19" s="47">
        <f t="shared" si="3"/>
        <v>6.5106628197088665E-2</v>
      </c>
      <c r="H19" s="47">
        <f t="shared" si="4"/>
        <v>4.1128595359252715E-2</v>
      </c>
      <c r="I19" s="48">
        <f t="shared" si="5"/>
        <v>4.8703248149132374</v>
      </c>
    </row>
    <row r="20" spans="1:9" s="25" customFormat="1" ht="12.75" customHeight="1" x14ac:dyDescent="0.25">
      <c r="A20" s="45">
        <f t="shared" si="6"/>
        <v>3</v>
      </c>
      <c r="B20" s="46">
        <f t="shared" si="7"/>
        <v>41974</v>
      </c>
      <c r="C20" s="47">
        <f t="shared" si="8"/>
        <v>4.8703248149132374</v>
      </c>
      <c r="D20" s="47">
        <f t="shared" si="0"/>
        <v>0.10623522355634138</v>
      </c>
      <c r="E20" s="47">
        <f t="shared" si="1"/>
        <v>0</v>
      </c>
      <c r="F20" s="47">
        <f t="shared" si="2"/>
        <v>0.10623522355634138</v>
      </c>
      <c r="G20" s="47">
        <f t="shared" si="3"/>
        <v>6.5649183432064398E-2</v>
      </c>
      <c r="H20" s="47">
        <f t="shared" si="4"/>
        <v>4.0586040124276981E-2</v>
      </c>
      <c r="I20" s="48">
        <f t="shared" si="5"/>
        <v>4.8046756314811727</v>
      </c>
    </row>
    <row r="21" spans="1:9" s="25" customFormat="1" x14ac:dyDescent="0.25">
      <c r="A21" s="45">
        <f t="shared" si="6"/>
        <v>4</v>
      </c>
      <c r="B21" s="46">
        <f t="shared" si="7"/>
        <v>42005</v>
      </c>
      <c r="C21" s="47">
        <f t="shared" si="8"/>
        <v>4.8046756314811727</v>
      </c>
      <c r="D21" s="47">
        <f t="shared" si="0"/>
        <v>0.10623522355634138</v>
      </c>
      <c r="E21" s="47">
        <f t="shared" si="1"/>
        <v>0</v>
      </c>
      <c r="F21" s="47">
        <f t="shared" si="2"/>
        <v>0.10623522355634138</v>
      </c>
      <c r="G21" s="47">
        <f t="shared" si="3"/>
        <v>6.6196259960664944E-2</v>
      </c>
      <c r="H21" s="47">
        <f t="shared" si="4"/>
        <v>4.0038963595676443E-2</v>
      </c>
      <c r="I21" s="48">
        <f t="shared" si="5"/>
        <v>4.7384793715205076</v>
      </c>
    </row>
    <row r="22" spans="1:9" s="25" customFormat="1" x14ac:dyDescent="0.25">
      <c r="A22" s="45">
        <f t="shared" si="6"/>
        <v>5</v>
      </c>
      <c r="B22" s="46">
        <f t="shared" si="7"/>
        <v>42036</v>
      </c>
      <c r="C22" s="47">
        <f t="shared" si="8"/>
        <v>4.7384793715205076</v>
      </c>
      <c r="D22" s="47">
        <f t="shared" si="0"/>
        <v>0.10623522355634138</v>
      </c>
      <c r="E22" s="47">
        <f t="shared" si="1"/>
        <v>0</v>
      </c>
      <c r="F22" s="47">
        <f t="shared" si="2"/>
        <v>0.10623522355634138</v>
      </c>
      <c r="G22" s="47">
        <f t="shared" si="3"/>
        <v>6.6747895460337159E-2</v>
      </c>
      <c r="H22" s="47">
        <f t="shared" si="4"/>
        <v>3.9487328096004227E-2</v>
      </c>
      <c r="I22" s="48">
        <f t="shared" si="5"/>
        <v>4.6717314760601703</v>
      </c>
    </row>
    <row r="23" spans="1:9" x14ac:dyDescent="0.25">
      <c r="A23" s="45">
        <f t="shared" si="6"/>
        <v>6</v>
      </c>
      <c r="B23" s="46">
        <f t="shared" si="7"/>
        <v>42064</v>
      </c>
      <c r="C23" s="47">
        <f t="shared" si="8"/>
        <v>4.6717314760601703</v>
      </c>
      <c r="D23" s="47">
        <f t="shared" si="0"/>
        <v>0.10623522355634138</v>
      </c>
      <c r="E23" s="47">
        <f t="shared" si="1"/>
        <v>0</v>
      </c>
      <c r="F23" s="47">
        <f t="shared" si="2"/>
        <v>0.10623522355634138</v>
      </c>
      <c r="G23" s="47">
        <f t="shared" si="3"/>
        <v>6.7304127922506618E-2</v>
      </c>
      <c r="H23" s="47">
        <f t="shared" si="4"/>
        <v>3.8931095633834754E-2</v>
      </c>
      <c r="I23" s="48">
        <f t="shared" si="5"/>
        <v>4.6044273481376639</v>
      </c>
    </row>
    <row r="24" spans="1:9" x14ac:dyDescent="0.25">
      <c r="A24" s="45">
        <f t="shared" si="6"/>
        <v>7</v>
      </c>
      <c r="B24" s="46">
        <f t="shared" si="7"/>
        <v>42095</v>
      </c>
      <c r="C24" s="47">
        <f t="shared" si="8"/>
        <v>4.6044273481376639</v>
      </c>
      <c r="D24" s="47">
        <f t="shared" si="0"/>
        <v>0.10623522355634138</v>
      </c>
      <c r="E24" s="47">
        <f t="shared" si="1"/>
        <v>0</v>
      </c>
      <c r="F24" s="47">
        <f t="shared" si="2"/>
        <v>0.10623522355634138</v>
      </c>
      <c r="G24" s="47">
        <f t="shared" si="3"/>
        <v>6.7864995655194188E-2</v>
      </c>
      <c r="H24" s="47">
        <f t="shared" si="4"/>
        <v>3.8370227901147198E-2</v>
      </c>
      <c r="I24" s="48">
        <f t="shared" si="5"/>
        <v>4.5365623524824699</v>
      </c>
    </row>
    <row r="25" spans="1:9" x14ac:dyDescent="0.25">
      <c r="A25" s="45">
        <f t="shared" si="6"/>
        <v>8</v>
      </c>
      <c r="B25" s="46">
        <f t="shared" si="7"/>
        <v>42125</v>
      </c>
      <c r="C25" s="47">
        <f t="shared" si="8"/>
        <v>4.5365623524824699</v>
      </c>
      <c r="D25" s="47">
        <f t="shared" si="0"/>
        <v>0.10623522355634138</v>
      </c>
      <c r="E25" s="47">
        <f t="shared" si="1"/>
        <v>0</v>
      </c>
      <c r="F25" s="47">
        <f t="shared" si="2"/>
        <v>0.10623522355634138</v>
      </c>
      <c r="G25" s="47">
        <f t="shared" si="3"/>
        <v>6.8430537285654125E-2</v>
      </c>
      <c r="H25" s="47">
        <f t="shared" si="4"/>
        <v>3.7804686270687247E-2</v>
      </c>
      <c r="I25" s="48">
        <f t="shared" si="5"/>
        <v>4.4681318151968155</v>
      </c>
    </row>
    <row r="26" spans="1:9" x14ac:dyDescent="0.25">
      <c r="A26" s="45">
        <f t="shared" si="6"/>
        <v>9</v>
      </c>
      <c r="B26" s="46">
        <f t="shared" si="7"/>
        <v>42156</v>
      </c>
      <c r="C26" s="47">
        <f t="shared" si="8"/>
        <v>4.4681318151968155</v>
      </c>
      <c r="D26" s="47">
        <f t="shared" si="0"/>
        <v>0.10623522355634138</v>
      </c>
      <c r="E26" s="47">
        <f t="shared" si="1"/>
        <v>0</v>
      </c>
      <c r="F26" s="47">
        <f t="shared" si="2"/>
        <v>0.10623522355634138</v>
      </c>
      <c r="G26" s="47">
        <f t="shared" si="3"/>
        <v>6.9000791763034586E-2</v>
      </c>
      <c r="H26" s="47">
        <f t="shared" si="4"/>
        <v>3.7234431793306801E-2</v>
      </c>
      <c r="I26" s="48">
        <f t="shared" si="5"/>
        <v>4.3991310234337808</v>
      </c>
    </row>
    <row r="27" spans="1:9" x14ac:dyDescent="0.25">
      <c r="A27" s="45">
        <f t="shared" si="6"/>
        <v>10</v>
      </c>
      <c r="B27" s="46">
        <f t="shared" si="7"/>
        <v>42186</v>
      </c>
      <c r="C27" s="47">
        <f t="shared" si="8"/>
        <v>4.3991310234337808</v>
      </c>
      <c r="D27" s="47">
        <f t="shared" si="0"/>
        <v>0.10623522355634138</v>
      </c>
      <c r="E27" s="47">
        <f t="shared" si="1"/>
        <v>0</v>
      </c>
      <c r="F27" s="47">
        <f t="shared" si="2"/>
        <v>0.10623522355634138</v>
      </c>
      <c r="G27" s="47">
        <f t="shared" si="3"/>
        <v>6.9575798361059871E-2</v>
      </c>
      <c r="H27" s="47">
        <f t="shared" si="4"/>
        <v>3.6659425195281509E-2</v>
      </c>
      <c r="I27" s="48">
        <f t="shared" si="5"/>
        <v>4.3295552250727205</v>
      </c>
    </row>
    <row r="28" spans="1:9" x14ac:dyDescent="0.25">
      <c r="A28" s="45">
        <f t="shared" si="6"/>
        <v>11</v>
      </c>
      <c r="B28" s="46">
        <f t="shared" si="7"/>
        <v>42217</v>
      </c>
      <c r="C28" s="47">
        <f t="shared" si="8"/>
        <v>4.3295552250727205</v>
      </c>
      <c r="D28" s="47">
        <f t="shared" si="0"/>
        <v>0.10623522355634138</v>
      </c>
      <c r="E28" s="47">
        <f t="shared" si="1"/>
        <v>0</v>
      </c>
      <c r="F28" s="47">
        <f t="shared" si="2"/>
        <v>0.10623522355634138</v>
      </c>
      <c r="G28" s="47">
        <f t="shared" si="3"/>
        <v>7.0155596680735371E-2</v>
      </c>
      <c r="H28" s="47">
        <f t="shared" si="4"/>
        <v>3.6079626875606008E-2</v>
      </c>
      <c r="I28" s="48">
        <f t="shared" si="5"/>
        <v>4.2593996283919848</v>
      </c>
    </row>
    <row r="29" spans="1:9" x14ac:dyDescent="0.25">
      <c r="A29" s="45">
        <f t="shared" si="6"/>
        <v>12</v>
      </c>
      <c r="B29" s="46">
        <f t="shared" si="7"/>
        <v>42248</v>
      </c>
      <c r="C29" s="47">
        <f t="shared" si="8"/>
        <v>4.2593996283919848</v>
      </c>
      <c r="D29" s="47">
        <f t="shared" si="0"/>
        <v>0.10623522355634138</v>
      </c>
      <c r="E29" s="47">
        <f t="shared" si="1"/>
        <v>0</v>
      </c>
      <c r="F29" s="47">
        <f t="shared" si="2"/>
        <v>0.10623522355634138</v>
      </c>
      <c r="G29" s="47">
        <f t="shared" si="3"/>
        <v>7.0740226653074834E-2</v>
      </c>
      <c r="H29" s="47">
        <f t="shared" si="4"/>
        <v>3.5494996903266539E-2</v>
      </c>
      <c r="I29" s="48">
        <f t="shared" si="5"/>
        <v>4.18865940173891</v>
      </c>
    </row>
    <row r="30" spans="1:9" x14ac:dyDescent="0.25">
      <c r="A30" s="45">
        <f t="shared" si="6"/>
        <v>13</v>
      </c>
      <c r="B30" s="46">
        <f t="shared" si="7"/>
        <v>42278</v>
      </c>
      <c r="C30" s="47">
        <f t="shared" si="8"/>
        <v>4.18865940173891</v>
      </c>
      <c r="D30" s="47">
        <f t="shared" si="0"/>
        <v>0.10623522355634138</v>
      </c>
      <c r="E30" s="47">
        <f t="shared" si="1"/>
        <v>0</v>
      </c>
      <c r="F30" s="47">
        <f t="shared" si="2"/>
        <v>0.10623522355634138</v>
      </c>
      <c r="G30" s="47">
        <f t="shared" si="3"/>
        <v>7.1329728541850462E-2</v>
      </c>
      <c r="H30" s="47">
        <f t="shared" si="4"/>
        <v>3.4905495014490917E-2</v>
      </c>
      <c r="I30" s="48">
        <f t="shared" si="5"/>
        <v>4.1173296731970597</v>
      </c>
    </row>
    <row r="31" spans="1:9" x14ac:dyDescent="0.25">
      <c r="A31" s="45">
        <f t="shared" si="6"/>
        <v>14</v>
      </c>
      <c r="B31" s="46">
        <f t="shared" si="7"/>
        <v>42309</v>
      </c>
      <c r="C31" s="47">
        <f t="shared" si="8"/>
        <v>4.1173296731970597</v>
      </c>
      <c r="D31" s="47">
        <f t="shared" si="0"/>
        <v>0.10623522355634138</v>
      </c>
      <c r="E31" s="47">
        <f t="shared" si="1"/>
        <v>0</v>
      </c>
      <c r="F31" s="47">
        <f t="shared" si="2"/>
        <v>0.10623522355634138</v>
      </c>
      <c r="G31" s="47">
        <f t="shared" si="3"/>
        <v>7.1924142946365871E-2</v>
      </c>
      <c r="H31" s="47">
        <f t="shared" si="4"/>
        <v>3.4311080609975501E-2</v>
      </c>
      <c r="I31" s="48">
        <f t="shared" si="5"/>
        <v>4.0454055302506937</v>
      </c>
    </row>
    <row r="32" spans="1:9" x14ac:dyDescent="0.25">
      <c r="A32" s="45">
        <f t="shared" si="6"/>
        <v>15</v>
      </c>
      <c r="B32" s="46">
        <f t="shared" si="7"/>
        <v>42339</v>
      </c>
      <c r="C32" s="47">
        <f t="shared" si="8"/>
        <v>4.0454055302506937</v>
      </c>
      <c r="D32" s="47">
        <f t="shared" si="0"/>
        <v>0.10623522355634138</v>
      </c>
      <c r="E32" s="47">
        <f t="shared" si="1"/>
        <v>0</v>
      </c>
      <c r="F32" s="47">
        <f t="shared" si="2"/>
        <v>0.10623522355634138</v>
      </c>
      <c r="G32" s="47">
        <f t="shared" si="3"/>
        <v>7.2523510804252261E-2</v>
      </c>
      <c r="H32" s="47">
        <f t="shared" si="4"/>
        <v>3.3711712752089118E-2</v>
      </c>
      <c r="I32" s="48">
        <f t="shared" si="5"/>
        <v>3.9728820194464416</v>
      </c>
    </row>
    <row r="33" spans="1:9" x14ac:dyDescent="0.25">
      <c r="A33" s="45">
        <f t="shared" si="6"/>
        <v>16</v>
      </c>
      <c r="B33" s="46">
        <f t="shared" si="7"/>
        <v>42370</v>
      </c>
      <c r="C33" s="47">
        <f t="shared" si="8"/>
        <v>3.9728820194464416</v>
      </c>
      <c r="D33" s="47">
        <f t="shared" si="0"/>
        <v>0.10623522355634138</v>
      </c>
      <c r="E33" s="47">
        <f t="shared" si="1"/>
        <v>0</v>
      </c>
      <c r="F33" s="47">
        <f t="shared" si="2"/>
        <v>0.10623522355634138</v>
      </c>
      <c r="G33" s="47">
        <f t="shared" si="3"/>
        <v>7.3127873394287696E-2</v>
      </c>
      <c r="H33" s="47">
        <f t="shared" si="4"/>
        <v>3.3107350162053684E-2</v>
      </c>
      <c r="I33" s="48">
        <f t="shared" si="5"/>
        <v>3.8997541460521541</v>
      </c>
    </row>
    <row r="34" spans="1:9" x14ac:dyDescent="0.25">
      <c r="A34" s="45">
        <f t="shared" si="6"/>
        <v>17</v>
      </c>
      <c r="B34" s="46">
        <f t="shared" si="7"/>
        <v>42401</v>
      </c>
      <c r="C34" s="47">
        <f t="shared" si="8"/>
        <v>3.8997541460521541</v>
      </c>
      <c r="D34" s="47">
        <f t="shared" si="0"/>
        <v>0.10623522355634138</v>
      </c>
      <c r="E34" s="47">
        <f t="shared" si="1"/>
        <v>0</v>
      </c>
      <c r="F34" s="47">
        <f t="shared" si="2"/>
        <v>0.10623522355634138</v>
      </c>
      <c r="G34" s="47">
        <f t="shared" si="3"/>
        <v>7.3737272339240101E-2</v>
      </c>
      <c r="H34" s="47">
        <f t="shared" si="4"/>
        <v>3.2497951217101285E-2</v>
      </c>
      <c r="I34" s="48">
        <f t="shared" si="5"/>
        <v>3.8260168737129141</v>
      </c>
    </row>
    <row r="35" spans="1:9" x14ac:dyDescent="0.25">
      <c r="A35" s="45">
        <f t="shared" si="6"/>
        <v>18</v>
      </c>
      <c r="B35" s="46">
        <f t="shared" si="7"/>
        <v>42430</v>
      </c>
      <c r="C35" s="47">
        <f t="shared" si="8"/>
        <v>3.8260168737129141</v>
      </c>
      <c r="D35" s="47">
        <f t="shared" si="0"/>
        <v>0.10623522355634138</v>
      </c>
      <c r="E35" s="47">
        <f t="shared" si="1"/>
        <v>0</v>
      </c>
      <c r="F35" s="47">
        <f t="shared" si="2"/>
        <v>0.10623522355634138</v>
      </c>
      <c r="G35" s="47">
        <f t="shared" si="3"/>
        <v>7.4351749608733753E-2</v>
      </c>
      <c r="H35" s="47">
        <f t="shared" si="4"/>
        <v>3.188347394760762E-2</v>
      </c>
      <c r="I35" s="48">
        <f t="shared" si="5"/>
        <v>3.7516651241041803</v>
      </c>
    </row>
    <row r="36" spans="1:9" x14ac:dyDescent="0.25">
      <c r="A36" s="45">
        <f t="shared" si="6"/>
        <v>19</v>
      </c>
      <c r="B36" s="46">
        <f t="shared" si="7"/>
        <v>42461</v>
      </c>
      <c r="C36" s="47">
        <f t="shared" si="8"/>
        <v>3.7516651241041803</v>
      </c>
      <c r="D36" s="47">
        <f t="shared" si="0"/>
        <v>0.10623522355634138</v>
      </c>
      <c r="E36" s="47">
        <f t="shared" si="1"/>
        <v>0</v>
      </c>
      <c r="F36" s="47">
        <f t="shared" si="2"/>
        <v>0.10623522355634138</v>
      </c>
      <c r="G36" s="47">
        <f t="shared" si="3"/>
        <v>7.4971347522139881E-2</v>
      </c>
      <c r="H36" s="47">
        <f t="shared" si="4"/>
        <v>3.1263876034201506E-2</v>
      </c>
      <c r="I36" s="48">
        <f t="shared" si="5"/>
        <v>3.6766937765820402</v>
      </c>
    </row>
    <row r="37" spans="1:9" x14ac:dyDescent="0.25">
      <c r="A37" s="45">
        <f t="shared" si="6"/>
        <v>20</v>
      </c>
      <c r="B37" s="46">
        <f t="shared" si="7"/>
        <v>42491</v>
      </c>
      <c r="C37" s="47">
        <f t="shared" si="8"/>
        <v>3.6766937765820402</v>
      </c>
      <c r="D37" s="47">
        <f t="shared" si="0"/>
        <v>0.10623522355634138</v>
      </c>
      <c r="E37" s="47">
        <f t="shared" si="1"/>
        <v>0</v>
      </c>
      <c r="F37" s="47">
        <f t="shared" si="2"/>
        <v>0.10623522355634138</v>
      </c>
      <c r="G37" s="47">
        <f t="shared" si="3"/>
        <v>7.5596108751491045E-2</v>
      </c>
      <c r="H37" s="47">
        <f t="shared" si="4"/>
        <v>3.0639114804850338E-2</v>
      </c>
      <c r="I37" s="48">
        <f t="shared" si="5"/>
        <v>3.6010976678305493</v>
      </c>
    </row>
    <row r="38" spans="1:9" x14ac:dyDescent="0.25">
      <c r="A38" s="45">
        <f t="shared" si="6"/>
        <v>21</v>
      </c>
      <c r="B38" s="46">
        <f t="shared" si="7"/>
        <v>42522</v>
      </c>
      <c r="C38" s="47">
        <f t="shared" si="8"/>
        <v>3.6010976678305493</v>
      </c>
      <c r="D38" s="47">
        <f t="shared" si="0"/>
        <v>0.10623522355634138</v>
      </c>
      <c r="E38" s="47">
        <f t="shared" si="1"/>
        <v>0</v>
      </c>
      <c r="F38" s="47">
        <f t="shared" si="2"/>
        <v>0.10623522355634138</v>
      </c>
      <c r="G38" s="47">
        <f t="shared" si="3"/>
        <v>7.6226076324420133E-2</v>
      </c>
      <c r="H38" s="47">
        <f t="shared" si="4"/>
        <v>3.0009147231921246E-2</v>
      </c>
      <c r="I38" s="48">
        <f t="shared" si="5"/>
        <v>3.5248715915061291</v>
      </c>
    </row>
    <row r="39" spans="1:9" x14ac:dyDescent="0.25">
      <c r="A39" s="45">
        <f t="shared" si="6"/>
        <v>22</v>
      </c>
      <c r="B39" s="46">
        <f t="shared" si="7"/>
        <v>42552</v>
      </c>
      <c r="C39" s="47">
        <f t="shared" si="8"/>
        <v>3.5248715915061291</v>
      </c>
      <c r="D39" s="47">
        <f t="shared" si="0"/>
        <v>0.10623522355634138</v>
      </c>
      <c r="E39" s="47">
        <f t="shared" si="1"/>
        <v>0</v>
      </c>
      <c r="F39" s="47">
        <f t="shared" si="2"/>
        <v>0.10623522355634138</v>
      </c>
      <c r="G39" s="47">
        <f t="shared" si="3"/>
        <v>7.6861293627123642E-2</v>
      </c>
      <c r="H39" s="47">
        <f t="shared" si="4"/>
        <v>2.9373929929217741E-2</v>
      </c>
      <c r="I39" s="48">
        <f t="shared" si="5"/>
        <v>3.4480102978790055</v>
      </c>
    </row>
    <row r="40" spans="1:9" x14ac:dyDescent="0.25">
      <c r="A40" s="45">
        <f t="shared" si="6"/>
        <v>23</v>
      </c>
      <c r="B40" s="46">
        <f t="shared" si="7"/>
        <v>42583</v>
      </c>
      <c r="C40" s="47">
        <f t="shared" si="8"/>
        <v>3.4480102978790055</v>
      </c>
      <c r="D40" s="47">
        <f t="shared" si="0"/>
        <v>0.10623522355634138</v>
      </c>
      <c r="E40" s="47">
        <f t="shared" si="1"/>
        <v>0</v>
      </c>
      <c r="F40" s="47">
        <f t="shared" si="2"/>
        <v>0.10623522355634138</v>
      </c>
      <c r="G40" s="47">
        <f t="shared" si="3"/>
        <v>7.7501804407349661E-2</v>
      </c>
      <c r="H40" s="47">
        <f t="shared" si="4"/>
        <v>2.8733419148991714E-2</v>
      </c>
      <c r="I40" s="48">
        <f t="shared" si="5"/>
        <v>3.3705084934716556</v>
      </c>
    </row>
    <row r="41" spans="1:9" x14ac:dyDescent="0.25">
      <c r="A41" s="45">
        <f t="shared" si="6"/>
        <v>24</v>
      </c>
      <c r="B41" s="46">
        <f t="shared" si="7"/>
        <v>42614</v>
      </c>
      <c r="C41" s="47">
        <f t="shared" si="8"/>
        <v>3.3705084934716556</v>
      </c>
      <c r="D41" s="47">
        <f t="shared" si="0"/>
        <v>0.10623522355634138</v>
      </c>
      <c r="E41" s="47">
        <f t="shared" si="1"/>
        <v>0</v>
      </c>
      <c r="F41" s="47">
        <f t="shared" si="2"/>
        <v>0.10623522355634138</v>
      </c>
      <c r="G41" s="47">
        <f t="shared" si="3"/>
        <v>7.8147652777410911E-2</v>
      </c>
      <c r="H41" s="47">
        <f t="shared" si="4"/>
        <v>2.8087570778930464E-2</v>
      </c>
      <c r="I41" s="48">
        <f t="shared" si="5"/>
        <v>3.2923608406942448</v>
      </c>
    </row>
    <row r="42" spans="1:9" x14ac:dyDescent="0.25">
      <c r="A42" s="45">
        <f t="shared" si="6"/>
        <v>25</v>
      </c>
      <c r="B42" s="46">
        <f t="shared" si="7"/>
        <v>42644</v>
      </c>
      <c r="C42" s="47">
        <f t="shared" si="8"/>
        <v>3.2923608406942448</v>
      </c>
      <c r="D42" s="47">
        <f t="shared" si="0"/>
        <v>0.10623522355634138</v>
      </c>
      <c r="E42" s="47">
        <f t="shared" si="1"/>
        <v>0</v>
      </c>
      <c r="F42" s="47">
        <f t="shared" si="2"/>
        <v>0.10623522355634138</v>
      </c>
      <c r="G42" s="47">
        <f t="shared" si="3"/>
        <v>7.8798883217222671E-2</v>
      </c>
      <c r="H42" s="47">
        <f t="shared" si="4"/>
        <v>2.7436340339118709E-2</v>
      </c>
      <c r="I42" s="48">
        <f t="shared" si="5"/>
        <v>3.213561957477022</v>
      </c>
    </row>
    <row r="43" spans="1:9" x14ac:dyDescent="0.25">
      <c r="A43" s="45">
        <f t="shared" si="6"/>
        <v>26</v>
      </c>
      <c r="B43" s="46">
        <f t="shared" si="7"/>
        <v>42675</v>
      </c>
      <c r="C43" s="47">
        <f t="shared" si="8"/>
        <v>3.213561957477022</v>
      </c>
      <c r="D43" s="47">
        <f t="shared" si="0"/>
        <v>0.10623522355634138</v>
      </c>
      <c r="E43" s="47">
        <f t="shared" si="1"/>
        <v>0</v>
      </c>
      <c r="F43" s="47">
        <f t="shared" si="2"/>
        <v>0.10623522355634138</v>
      </c>
      <c r="G43" s="47">
        <f t="shared" si="3"/>
        <v>7.9455540577366188E-2</v>
      </c>
      <c r="H43" s="47">
        <f t="shared" si="4"/>
        <v>2.6779682978975188E-2</v>
      </c>
      <c r="I43" s="48">
        <f t="shared" si="5"/>
        <v>3.1341064168996557</v>
      </c>
    </row>
    <row r="44" spans="1:9" x14ac:dyDescent="0.25">
      <c r="A44" s="45">
        <f t="shared" si="6"/>
        <v>27</v>
      </c>
      <c r="B44" s="46">
        <f t="shared" si="7"/>
        <v>42705</v>
      </c>
      <c r="C44" s="47">
        <f t="shared" si="8"/>
        <v>3.1341064168996557</v>
      </c>
      <c r="D44" s="47">
        <f t="shared" si="0"/>
        <v>0.10623522355634138</v>
      </c>
      <c r="E44" s="47">
        <f t="shared" si="1"/>
        <v>0</v>
      </c>
      <c r="F44" s="47">
        <f t="shared" si="2"/>
        <v>0.10623522355634138</v>
      </c>
      <c r="G44" s="47">
        <f t="shared" si="3"/>
        <v>8.0117670082177586E-2</v>
      </c>
      <c r="H44" s="47">
        <f t="shared" si="4"/>
        <v>2.6117553474163797E-2</v>
      </c>
      <c r="I44" s="48">
        <f t="shared" si="5"/>
        <v>3.053988746817478</v>
      </c>
    </row>
    <row r="45" spans="1:9" x14ac:dyDescent="0.25">
      <c r="A45" s="45">
        <f t="shared" si="6"/>
        <v>28</v>
      </c>
      <c r="B45" s="46">
        <f t="shared" si="7"/>
        <v>42736</v>
      </c>
      <c r="C45" s="47">
        <f t="shared" si="8"/>
        <v>3.053988746817478</v>
      </c>
      <c r="D45" s="47">
        <f t="shared" si="0"/>
        <v>0.10623522355634138</v>
      </c>
      <c r="E45" s="47">
        <f t="shared" si="1"/>
        <v>0</v>
      </c>
      <c r="F45" s="47">
        <f t="shared" si="2"/>
        <v>0.10623522355634138</v>
      </c>
      <c r="G45" s="47">
        <f t="shared" si="3"/>
        <v>8.07853173328624E-2</v>
      </c>
      <c r="H45" s="47">
        <f t="shared" si="4"/>
        <v>2.5449906223478983E-2</v>
      </c>
      <c r="I45" s="48">
        <f t="shared" si="5"/>
        <v>2.9732034294846157</v>
      </c>
    </row>
    <row r="46" spans="1:9" x14ac:dyDescent="0.25">
      <c r="A46" s="45">
        <f t="shared" si="6"/>
        <v>29</v>
      </c>
      <c r="B46" s="46">
        <f t="shared" si="7"/>
        <v>42767</v>
      </c>
      <c r="C46" s="47">
        <f t="shared" si="8"/>
        <v>2.9732034294846157</v>
      </c>
      <c r="D46" s="47">
        <f t="shared" si="0"/>
        <v>0.10623522355634138</v>
      </c>
      <c r="E46" s="47">
        <f t="shared" si="1"/>
        <v>0</v>
      </c>
      <c r="F46" s="47">
        <f t="shared" si="2"/>
        <v>0.10623522355634138</v>
      </c>
      <c r="G46" s="47">
        <f t="shared" si="3"/>
        <v>8.1458528310636241E-2</v>
      </c>
      <c r="H46" s="47">
        <f t="shared" si="4"/>
        <v>2.4776695245705135E-2</v>
      </c>
      <c r="I46" s="48">
        <f t="shared" si="5"/>
        <v>2.8917449011739795</v>
      </c>
    </row>
    <row r="47" spans="1:9" x14ac:dyDescent="0.25">
      <c r="A47" s="45">
        <f t="shared" si="6"/>
        <v>30</v>
      </c>
      <c r="B47" s="46">
        <f t="shared" si="7"/>
        <v>42795</v>
      </c>
      <c r="C47" s="47">
        <f t="shared" si="8"/>
        <v>2.8917449011739795</v>
      </c>
      <c r="D47" s="47">
        <f t="shared" si="0"/>
        <v>0.10623522355634138</v>
      </c>
      <c r="E47" s="47">
        <f t="shared" si="1"/>
        <v>0</v>
      </c>
      <c r="F47" s="47">
        <f t="shared" si="2"/>
        <v>0.10623522355634138</v>
      </c>
      <c r="G47" s="47">
        <f t="shared" si="3"/>
        <v>8.2137349379891547E-2</v>
      </c>
      <c r="H47" s="47">
        <f t="shared" si="4"/>
        <v>2.4097874176449832E-2</v>
      </c>
      <c r="I47" s="48">
        <f t="shared" si="5"/>
        <v>2.8096075517940879</v>
      </c>
    </row>
    <row r="48" spans="1:9" x14ac:dyDescent="0.25">
      <c r="A48" s="45">
        <f t="shared" si="6"/>
        <v>31</v>
      </c>
      <c r="B48" s="46">
        <f t="shared" si="7"/>
        <v>42826</v>
      </c>
      <c r="C48" s="47">
        <f t="shared" si="8"/>
        <v>2.8096075517940879</v>
      </c>
      <c r="D48" s="47">
        <f t="shared" si="0"/>
        <v>0.10623522355634138</v>
      </c>
      <c r="E48" s="47">
        <f t="shared" si="1"/>
        <v>0</v>
      </c>
      <c r="F48" s="47">
        <f t="shared" si="2"/>
        <v>0.10623522355634138</v>
      </c>
      <c r="G48" s="47">
        <f t="shared" si="3"/>
        <v>8.2821827291390648E-2</v>
      </c>
      <c r="H48" s="47">
        <f t="shared" si="4"/>
        <v>2.3413396264950734E-2</v>
      </c>
      <c r="I48" s="48">
        <f t="shared" si="5"/>
        <v>2.7267857245026974</v>
      </c>
    </row>
    <row r="49" spans="1:9" x14ac:dyDescent="0.25">
      <c r="A49" s="45">
        <f t="shared" si="6"/>
        <v>32</v>
      </c>
      <c r="B49" s="46">
        <f t="shared" si="7"/>
        <v>42856</v>
      </c>
      <c r="C49" s="47">
        <f t="shared" si="8"/>
        <v>2.7267857245026974</v>
      </c>
      <c r="D49" s="47">
        <f t="shared" si="0"/>
        <v>0.10623522355634138</v>
      </c>
      <c r="E49" s="47">
        <f t="shared" si="1"/>
        <v>0</v>
      </c>
      <c r="F49" s="47">
        <f t="shared" si="2"/>
        <v>0.10623522355634138</v>
      </c>
      <c r="G49" s="47">
        <f t="shared" si="3"/>
        <v>8.351200918548557E-2</v>
      </c>
      <c r="H49" s="47">
        <f t="shared" si="4"/>
        <v>2.2723214370855813E-2</v>
      </c>
      <c r="I49" s="48">
        <f t="shared" si="5"/>
        <v>2.6432737153172119</v>
      </c>
    </row>
    <row r="50" spans="1:9" x14ac:dyDescent="0.25">
      <c r="A50" s="45">
        <f t="shared" si="6"/>
        <v>33</v>
      </c>
      <c r="B50" s="46">
        <f t="shared" si="7"/>
        <v>42887</v>
      </c>
      <c r="C50" s="47">
        <f t="shared" si="8"/>
        <v>2.6432737153172119</v>
      </c>
      <c r="D50" s="47">
        <f t="shared" si="0"/>
        <v>0.10623522355634138</v>
      </c>
      <c r="E50" s="47">
        <f t="shared" si="1"/>
        <v>0</v>
      </c>
      <c r="F50" s="47">
        <f t="shared" si="2"/>
        <v>0.10623522355634138</v>
      </c>
      <c r="G50" s="47">
        <f t="shared" si="3"/>
        <v>8.4207942595364613E-2</v>
      </c>
      <c r="H50" s="47">
        <f t="shared" si="4"/>
        <v>2.2027280960976767E-2</v>
      </c>
      <c r="I50" s="48">
        <f t="shared" si="5"/>
        <v>2.5590657727218473</v>
      </c>
    </row>
    <row r="51" spans="1:9" x14ac:dyDescent="0.25">
      <c r="A51" s="45">
        <f t="shared" si="6"/>
        <v>34</v>
      </c>
      <c r="B51" s="46">
        <f t="shared" si="7"/>
        <v>42917</v>
      </c>
      <c r="C51" s="47">
        <f t="shared" si="8"/>
        <v>2.5590657727218473</v>
      </c>
      <c r="D51" s="47">
        <f t="shared" si="0"/>
        <v>0.10623522355634138</v>
      </c>
      <c r="E51" s="47">
        <f t="shared" si="1"/>
        <v>0</v>
      </c>
      <c r="F51" s="47">
        <f t="shared" si="2"/>
        <v>0.10623522355634138</v>
      </c>
      <c r="G51" s="47">
        <f t="shared" si="3"/>
        <v>8.4909675450325989E-2</v>
      </c>
      <c r="H51" s="47">
        <f t="shared" si="4"/>
        <v>2.1325548106015394E-2</v>
      </c>
      <c r="I51" s="48">
        <f t="shared" si="5"/>
        <v>2.4741560972715213</v>
      </c>
    </row>
    <row r="52" spans="1:9" x14ac:dyDescent="0.25">
      <c r="A52" s="45">
        <f t="shared" si="6"/>
        <v>35</v>
      </c>
      <c r="B52" s="46">
        <f t="shared" si="7"/>
        <v>42948</v>
      </c>
      <c r="C52" s="47">
        <f t="shared" si="8"/>
        <v>2.4741560972715213</v>
      </c>
      <c r="D52" s="47">
        <f t="shared" si="0"/>
        <v>0.10623522355634138</v>
      </c>
      <c r="E52" s="47">
        <f t="shared" si="1"/>
        <v>0</v>
      </c>
      <c r="F52" s="47">
        <f t="shared" si="2"/>
        <v>0.10623522355634138</v>
      </c>
      <c r="G52" s="47">
        <f t="shared" si="3"/>
        <v>8.5617256079078705E-2</v>
      </c>
      <c r="H52" s="47">
        <f t="shared" si="4"/>
        <v>2.0617967477262678E-2</v>
      </c>
      <c r="I52" s="48">
        <f t="shared" si="5"/>
        <v>2.3885388411924424</v>
      </c>
    </row>
    <row r="53" spans="1:9" x14ac:dyDescent="0.25">
      <c r="A53" s="45">
        <f t="shared" si="6"/>
        <v>36</v>
      </c>
      <c r="B53" s="46">
        <f t="shared" si="7"/>
        <v>42979</v>
      </c>
      <c r="C53" s="47">
        <f t="shared" si="8"/>
        <v>2.3885388411924424</v>
      </c>
      <c r="D53" s="47">
        <f t="shared" si="0"/>
        <v>0.10623522355634138</v>
      </c>
      <c r="E53" s="47">
        <f t="shared" si="1"/>
        <v>0</v>
      </c>
      <c r="F53" s="47">
        <f t="shared" si="2"/>
        <v>0.10623522355634138</v>
      </c>
      <c r="G53" s="47">
        <f t="shared" si="3"/>
        <v>8.6330733213071026E-2</v>
      </c>
      <c r="H53" s="47">
        <f t="shared" si="4"/>
        <v>1.9904490343270353E-2</v>
      </c>
      <c r="I53" s="48">
        <f t="shared" si="5"/>
        <v>2.3022081079793715</v>
      </c>
    </row>
    <row r="54" spans="1:9" x14ac:dyDescent="0.25">
      <c r="A54" s="45">
        <f t="shared" si="6"/>
        <v>37</v>
      </c>
      <c r="B54" s="46">
        <f t="shared" si="7"/>
        <v>43009</v>
      </c>
      <c r="C54" s="47">
        <f t="shared" si="8"/>
        <v>2.3022081079793715</v>
      </c>
      <c r="D54" s="47">
        <f t="shared" si="0"/>
        <v>0.10623522355634138</v>
      </c>
      <c r="E54" s="47">
        <f t="shared" si="1"/>
        <v>0</v>
      </c>
      <c r="F54" s="47">
        <f t="shared" si="2"/>
        <v>0.10623522355634138</v>
      </c>
      <c r="G54" s="47">
        <f t="shared" si="3"/>
        <v>8.7050155989846612E-2</v>
      </c>
      <c r="H54" s="47">
        <f t="shared" si="4"/>
        <v>1.9185067566494764E-2</v>
      </c>
      <c r="I54" s="48">
        <f t="shared" si="5"/>
        <v>2.215157951989525</v>
      </c>
    </row>
    <row r="55" spans="1:9" x14ac:dyDescent="0.25">
      <c r="A55" s="45">
        <f t="shared" si="6"/>
        <v>38</v>
      </c>
      <c r="B55" s="46">
        <f t="shared" si="7"/>
        <v>43040</v>
      </c>
      <c r="C55" s="47">
        <f t="shared" si="8"/>
        <v>2.215157951989525</v>
      </c>
      <c r="D55" s="47">
        <f t="shared" si="0"/>
        <v>0.10623522355634138</v>
      </c>
      <c r="E55" s="47">
        <f t="shared" si="1"/>
        <v>0</v>
      </c>
      <c r="F55" s="47">
        <f t="shared" si="2"/>
        <v>0.10623522355634138</v>
      </c>
      <c r="G55" s="47">
        <f t="shared" si="3"/>
        <v>8.7775573956428668E-2</v>
      </c>
      <c r="H55" s="47">
        <f t="shared" si="4"/>
        <v>1.8459649599912708E-2</v>
      </c>
      <c r="I55" s="48">
        <f t="shared" si="5"/>
        <v>2.1273823780330963</v>
      </c>
    </row>
    <row r="56" spans="1:9" x14ac:dyDescent="0.25">
      <c r="A56" s="45">
        <f t="shared" si="6"/>
        <v>39</v>
      </c>
      <c r="B56" s="46">
        <f t="shared" si="7"/>
        <v>43070</v>
      </c>
      <c r="C56" s="47">
        <f t="shared" si="8"/>
        <v>2.1273823780330963</v>
      </c>
      <c r="D56" s="47">
        <f t="shared" si="0"/>
        <v>0.10623522355634138</v>
      </c>
      <c r="E56" s="47">
        <f t="shared" si="1"/>
        <v>0</v>
      </c>
      <c r="F56" s="47">
        <f t="shared" si="2"/>
        <v>0.10623522355634138</v>
      </c>
      <c r="G56" s="47">
        <f t="shared" si="3"/>
        <v>8.8507037072732248E-2</v>
      </c>
      <c r="H56" s="47">
        <f t="shared" si="4"/>
        <v>1.7728186483609135E-2</v>
      </c>
      <c r="I56" s="48">
        <f t="shared" si="5"/>
        <v>2.0388753409603639</v>
      </c>
    </row>
    <row r="57" spans="1:9" x14ac:dyDescent="0.25">
      <c r="A57" s="45">
        <f t="shared" si="6"/>
        <v>40</v>
      </c>
      <c r="B57" s="46">
        <f t="shared" si="7"/>
        <v>43101</v>
      </c>
      <c r="C57" s="47">
        <f t="shared" si="8"/>
        <v>2.0388753409603639</v>
      </c>
      <c r="D57" s="47">
        <f t="shared" si="0"/>
        <v>0.10623522355634138</v>
      </c>
      <c r="E57" s="47">
        <f t="shared" si="1"/>
        <v>0</v>
      </c>
      <c r="F57" s="47">
        <f t="shared" si="2"/>
        <v>0.10623522355634138</v>
      </c>
      <c r="G57" s="47">
        <f t="shared" si="3"/>
        <v>8.924459571500501E-2</v>
      </c>
      <c r="H57" s="47">
        <f t="shared" si="4"/>
        <v>1.6990627841336366E-2</v>
      </c>
      <c r="I57" s="48">
        <f t="shared" si="5"/>
        <v>1.949630745245359</v>
      </c>
    </row>
    <row r="58" spans="1:9" x14ac:dyDescent="0.25">
      <c r="A58" s="45">
        <f t="shared" si="6"/>
        <v>41</v>
      </c>
      <c r="B58" s="46">
        <f t="shared" si="7"/>
        <v>43132</v>
      </c>
      <c r="C58" s="47">
        <f t="shared" si="8"/>
        <v>1.949630745245359</v>
      </c>
      <c r="D58" s="47">
        <f t="shared" si="0"/>
        <v>0.10623522355634138</v>
      </c>
      <c r="E58" s="47">
        <f t="shared" si="1"/>
        <v>0</v>
      </c>
      <c r="F58" s="47">
        <f t="shared" si="2"/>
        <v>0.10623522355634138</v>
      </c>
      <c r="G58" s="47">
        <f t="shared" si="3"/>
        <v>8.9988300679296723E-2</v>
      </c>
      <c r="H58" s="47">
        <f t="shared" si="4"/>
        <v>1.624692287704466E-2</v>
      </c>
      <c r="I58" s="48">
        <f t="shared" si="5"/>
        <v>1.8596424445660622</v>
      </c>
    </row>
    <row r="59" spans="1:9" x14ac:dyDescent="0.25">
      <c r="A59" s="45">
        <f t="shared" si="6"/>
        <v>42</v>
      </c>
      <c r="B59" s="46">
        <f t="shared" si="7"/>
        <v>43160</v>
      </c>
      <c r="C59" s="47">
        <f t="shared" si="8"/>
        <v>1.8596424445660622</v>
      </c>
      <c r="D59" s="47">
        <f t="shared" si="0"/>
        <v>0.10623522355634138</v>
      </c>
      <c r="E59" s="47">
        <f t="shared" si="1"/>
        <v>0</v>
      </c>
      <c r="F59" s="47">
        <f t="shared" si="2"/>
        <v>0.10623522355634138</v>
      </c>
      <c r="G59" s="47">
        <f t="shared" si="3"/>
        <v>9.0738203184957525E-2</v>
      </c>
      <c r="H59" s="47">
        <f t="shared" si="4"/>
        <v>1.5497020371383853E-2</v>
      </c>
      <c r="I59" s="48">
        <f t="shared" si="5"/>
        <v>1.7689042413811047</v>
      </c>
    </row>
    <row r="60" spans="1:9" x14ac:dyDescent="0.25">
      <c r="A60" s="45">
        <f t="shared" si="6"/>
        <v>43</v>
      </c>
      <c r="B60" s="46">
        <f t="shared" si="7"/>
        <v>43191</v>
      </c>
      <c r="C60" s="47">
        <f t="shared" si="8"/>
        <v>1.7689042413811047</v>
      </c>
      <c r="D60" s="47">
        <f t="shared" si="0"/>
        <v>0.10623522355634138</v>
      </c>
      <c r="E60" s="47">
        <f t="shared" si="1"/>
        <v>0</v>
      </c>
      <c r="F60" s="47">
        <f t="shared" si="2"/>
        <v>0.10623522355634138</v>
      </c>
      <c r="G60" s="47">
        <f t="shared" si="3"/>
        <v>9.1494354878165512E-2</v>
      </c>
      <c r="H60" s="47">
        <f t="shared" si="4"/>
        <v>1.4740868678175874E-2</v>
      </c>
      <c r="I60" s="48">
        <f t="shared" si="5"/>
        <v>1.6774098865029392</v>
      </c>
    </row>
    <row r="61" spans="1:9" x14ac:dyDescent="0.25">
      <c r="A61" s="45">
        <f t="shared" si="6"/>
        <v>44</v>
      </c>
      <c r="B61" s="46">
        <f t="shared" si="7"/>
        <v>43221</v>
      </c>
      <c r="C61" s="47">
        <f t="shared" si="8"/>
        <v>1.6774098865029392</v>
      </c>
      <c r="D61" s="47">
        <f t="shared" si="0"/>
        <v>0.10623522355634138</v>
      </c>
      <c r="E61" s="47">
        <f t="shared" si="1"/>
        <v>0</v>
      </c>
      <c r="F61" s="47">
        <f t="shared" si="2"/>
        <v>0.10623522355634138</v>
      </c>
      <c r="G61" s="47">
        <f t="shared" si="3"/>
        <v>9.2256807835483554E-2</v>
      </c>
      <c r="H61" s="47">
        <f t="shared" si="4"/>
        <v>1.3978415720857828E-2</v>
      </c>
      <c r="I61" s="48">
        <f t="shared" si="5"/>
        <v>1.5851530786674557</v>
      </c>
    </row>
    <row r="62" spans="1:9" x14ac:dyDescent="0.25">
      <c r="A62" s="45">
        <f t="shared" si="6"/>
        <v>45</v>
      </c>
      <c r="B62" s="46">
        <f t="shared" si="7"/>
        <v>43252</v>
      </c>
      <c r="C62" s="47">
        <f t="shared" si="8"/>
        <v>1.5851530786674557</v>
      </c>
      <c r="D62" s="47">
        <f t="shared" si="0"/>
        <v>0.10623522355634138</v>
      </c>
      <c r="E62" s="47">
        <f t="shared" si="1"/>
        <v>0</v>
      </c>
      <c r="F62" s="47">
        <f t="shared" si="2"/>
        <v>0.10623522355634138</v>
      </c>
      <c r="G62" s="47">
        <f t="shared" si="3"/>
        <v>9.3025614567445916E-2</v>
      </c>
      <c r="H62" s="47">
        <f t="shared" si="4"/>
        <v>1.3209608988895465E-2</v>
      </c>
      <c r="I62" s="48">
        <f t="shared" si="5"/>
        <v>1.4921274641000097</v>
      </c>
    </row>
    <row r="63" spans="1:9" x14ac:dyDescent="0.25">
      <c r="A63" s="45">
        <f t="shared" si="6"/>
        <v>46</v>
      </c>
      <c r="B63" s="46">
        <f t="shared" si="7"/>
        <v>43282</v>
      </c>
      <c r="C63" s="47">
        <f t="shared" si="8"/>
        <v>1.4921274641000097</v>
      </c>
      <c r="D63" s="47">
        <f t="shared" si="0"/>
        <v>0.10623522355634138</v>
      </c>
      <c r="E63" s="47">
        <f t="shared" si="1"/>
        <v>0</v>
      </c>
      <c r="F63" s="47">
        <f t="shared" si="2"/>
        <v>0.10623522355634138</v>
      </c>
      <c r="G63" s="47">
        <f t="shared" si="3"/>
        <v>9.3800828022174626E-2</v>
      </c>
      <c r="H63" s="47">
        <f t="shared" si="4"/>
        <v>1.2434395534166748E-2</v>
      </c>
      <c r="I63" s="48">
        <f t="shared" si="5"/>
        <v>1.398326636077835</v>
      </c>
    </row>
    <row r="64" spans="1:9" x14ac:dyDescent="0.25">
      <c r="A64" s="45">
        <f t="shared" si="6"/>
        <v>47</v>
      </c>
      <c r="B64" s="46">
        <f t="shared" si="7"/>
        <v>43313</v>
      </c>
      <c r="C64" s="47">
        <f t="shared" si="8"/>
        <v>1.398326636077835</v>
      </c>
      <c r="D64" s="47">
        <f t="shared" si="0"/>
        <v>0.10623522355634138</v>
      </c>
      <c r="E64" s="47">
        <f t="shared" si="1"/>
        <v>0</v>
      </c>
      <c r="F64" s="47">
        <f t="shared" si="2"/>
        <v>0.10623522355634138</v>
      </c>
      <c r="G64" s="47">
        <f t="shared" si="3"/>
        <v>9.4582501589026091E-2</v>
      </c>
      <c r="H64" s="47">
        <f t="shared" si="4"/>
        <v>1.1652721967315293E-2</v>
      </c>
      <c r="I64" s="48">
        <f t="shared" si="5"/>
        <v>1.303744134488809</v>
      </c>
    </row>
    <row r="65" spans="1:9" x14ac:dyDescent="0.25">
      <c r="A65" s="45">
        <f t="shared" si="6"/>
        <v>48</v>
      </c>
      <c r="B65" s="46">
        <f t="shared" si="7"/>
        <v>43344</v>
      </c>
      <c r="C65" s="47">
        <f t="shared" si="8"/>
        <v>1.303744134488809</v>
      </c>
      <c r="D65" s="47">
        <f t="shared" si="0"/>
        <v>0.10623522355634138</v>
      </c>
      <c r="E65" s="47">
        <f t="shared" si="1"/>
        <v>0</v>
      </c>
      <c r="F65" s="47">
        <f t="shared" si="2"/>
        <v>0.10623522355634138</v>
      </c>
      <c r="G65" s="47">
        <f t="shared" si="3"/>
        <v>9.5370689102267966E-2</v>
      </c>
      <c r="H65" s="47">
        <f t="shared" si="4"/>
        <v>1.0864534454073408E-2</v>
      </c>
      <c r="I65" s="48">
        <f t="shared" si="5"/>
        <v>1.2083734453865411</v>
      </c>
    </row>
    <row r="66" spans="1:9" x14ac:dyDescent="0.25">
      <c r="A66" s="45">
        <f t="shared" si="6"/>
        <v>49</v>
      </c>
      <c r="B66" s="46">
        <f t="shared" si="7"/>
        <v>43374</v>
      </c>
      <c r="C66" s="47">
        <f t="shared" si="8"/>
        <v>1.2083734453865411</v>
      </c>
      <c r="D66" s="47">
        <f t="shared" si="0"/>
        <v>0.10623522355634138</v>
      </c>
      <c r="E66" s="47">
        <f t="shared" si="1"/>
        <v>0</v>
      </c>
      <c r="F66" s="47">
        <f t="shared" si="2"/>
        <v>0.10623522355634138</v>
      </c>
      <c r="G66" s="47">
        <f t="shared" si="3"/>
        <v>9.6165444844786868E-2</v>
      </c>
      <c r="H66" s="47">
        <f t="shared" si="4"/>
        <v>1.0069778711554509E-2</v>
      </c>
      <c r="I66" s="48">
        <f t="shared" si="5"/>
        <v>1.1122080005417543</v>
      </c>
    </row>
    <row r="67" spans="1:9" x14ac:dyDescent="0.25">
      <c r="A67" s="45">
        <f t="shared" si="6"/>
        <v>50</v>
      </c>
      <c r="B67" s="46">
        <f t="shared" si="7"/>
        <v>43405</v>
      </c>
      <c r="C67" s="47">
        <f t="shared" si="8"/>
        <v>1.1122080005417543</v>
      </c>
      <c r="D67" s="47">
        <f t="shared" si="0"/>
        <v>0.10623522355634138</v>
      </c>
      <c r="E67" s="47">
        <f t="shared" si="1"/>
        <v>0</v>
      </c>
      <c r="F67" s="47">
        <f t="shared" si="2"/>
        <v>0.10623522355634138</v>
      </c>
      <c r="G67" s="47">
        <f t="shared" si="3"/>
        <v>9.6966823551826758E-2</v>
      </c>
      <c r="H67" s="47">
        <f t="shared" si="4"/>
        <v>9.2684000045146191E-3</v>
      </c>
      <c r="I67" s="48">
        <f t="shared" si="5"/>
        <v>1.0152411769899274</v>
      </c>
    </row>
    <row r="68" spans="1:9" x14ac:dyDescent="0.25">
      <c r="A68" s="45">
        <f t="shared" si="6"/>
        <v>51</v>
      </c>
      <c r="B68" s="46">
        <f t="shared" si="7"/>
        <v>43435</v>
      </c>
      <c r="C68" s="47">
        <f t="shared" si="8"/>
        <v>1.0152411769899274</v>
      </c>
      <c r="D68" s="47">
        <f t="shared" si="0"/>
        <v>0.10623522355634138</v>
      </c>
      <c r="E68" s="47">
        <f t="shared" si="1"/>
        <v>0</v>
      </c>
      <c r="F68" s="47">
        <f t="shared" si="2"/>
        <v>0.10623522355634138</v>
      </c>
      <c r="G68" s="47">
        <f t="shared" si="3"/>
        <v>9.7774880414758653E-2</v>
      </c>
      <c r="H68" s="47">
        <f t="shared" si="4"/>
        <v>8.4603431415827286E-3</v>
      </c>
      <c r="I68" s="48">
        <f t="shared" si="5"/>
        <v>0.91746629657516876</v>
      </c>
    </row>
    <row r="69" spans="1:9" x14ac:dyDescent="0.25">
      <c r="A69" s="45">
        <f t="shared" si="6"/>
        <v>52</v>
      </c>
      <c r="B69" s="46">
        <f t="shared" si="7"/>
        <v>43466</v>
      </c>
      <c r="C69" s="47">
        <f t="shared" si="8"/>
        <v>0.91746629657516876</v>
      </c>
      <c r="D69" s="47">
        <f t="shared" si="0"/>
        <v>0.10623522355634138</v>
      </c>
      <c r="E69" s="47">
        <f t="shared" si="1"/>
        <v>0</v>
      </c>
      <c r="F69" s="47">
        <f t="shared" si="2"/>
        <v>0.10623522355634138</v>
      </c>
      <c r="G69" s="47">
        <f t="shared" si="3"/>
        <v>9.8589671084881633E-2</v>
      </c>
      <c r="H69" s="47">
        <f t="shared" si="4"/>
        <v>7.6455524714597401E-3</v>
      </c>
      <c r="I69" s="48">
        <f t="shared" si="5"/>
        <v>0.81887662549028717</v>
      </c>
    </row>
    <row r="70" spans="1:9" x14ac:dyDescent="0.25">
      <c r="A70" s="45">
        <f t="shared" si="6"/>
        <v>53</v>
      </c>
      <c r="B70" s="46">
        <f t="shared" si="7"/>
        <v>43497</v>
      </c>
      <c r="C70" s="47">
        <f t="shared" si="8"/>
        <v>0.81887662549028717</v>
      </c>
      <c r="D70" s="47">
        <f t="shared" si="0"/>
        <v>0.10623522355634138</v>
      </c>
      <c r="E70" s="47">
        <f t="shared" si="1"/>
        <v>0</v>
      </c>
      <c r="F70" s="47">
        <f t="shared" si="2"/>
        <v>0.10623522355634138</v>
      </c>
      <c r="G70" s="47">
        <f t="shared" si="3"/>
        <v>9.9411251677255646E-2</v>
      </c>
      <c r="H70" s="47">
        <f t="shared" si="4"/>
        <v>6.8239718790857268E-3</v>
      </c>
      <c r="I70" s="48">
        <f t="shared" si="5"/>
        <v>0.71946537381303155</v>
      </c>
    </row>
    <row r="71" spans="1:9" x14ac:dyDescent="0.25">
      <c r="A71" s="45">
        <f t="shared" si="6"/>
        <v>54</v>
      </c>
      <c r="B71" s="46">
        <f t="shared" si="7"/>
        <v>43525</v>
      </c>
      <c r="C71" s="47">
        <f t="shared" si="8"/>
        <v>0.71946537381303155</v>
      </c>
      <c r="D71" s="47">
        <f t="shared" si="0"/>
        <v>0.10623522355634138</v>
      </c>
      <c r="E71" s="47">
        <f t="shared" si="1"/>
        <v>0</v>
      </c>
      <c r="F71" s="47">
        <f t="shared" si="2"/>
        <v>0.10623522355634138</v>
      </c>
      <c r="G71" s="47">
        <f t="shared" si="3"/>
        <v>0.10023967877456612</v>
      </c>
      <c r="H71" s="47">
        <f t="shared" si="4"/>
        <v>5.9955447817752637E-3</v>
      </c>
      <c r="I71" s="48">
        <f t="shared" si="5"/>
        <v>0.61922569503846547</v>
      </c>
    </row>
    <row r="72" spans="1:9" x14ac:dyDescent="0.25">
      <c r="A72" s="45">
        <f t="shared" si="6"/>
        <v>55</v>
      </c>
      <c r="B72" s="46">
        <f t="shared" si="7"/>
        <v>43556</v>
      </c>
      <c r="C72" s="47">
        <f t="shared" si="8"/>
        <v>0.61922569503846547</v>
      </c>
      <c r="D72" s="47">
        <f t="shared" si="0"/>
        <v>0.10623522355634138</v>
      </c>
      <c r="E72" s="47">
        <f t="shared" si="1"/>
        <v>0</v>
      </c>
      <c r="F72" s="47">
        <f t="shared" si="2"/>
        <v>0.10623522355634138</v>
      </c>
      <c r="G72" s="47">
        <f t="shared" si="3"/>
        <v>0.10107500943102084</v>
      </c>
      <c r="H72" s="47">
        <f t="shared" si="4"/>
        <v>5.1602141253205462E-3</v>
      </c>
      <c r="I72" s="48">
        <f t="shared" si="5"/>
        <v>0.51815068560744459</v>
      </c>
    </row>
    <row r="73" spans="1:9" x14ac:dyDescent="0.25">
      <c r="A73" s="45">
        <f t="shared" si="6"/>
        <v>56</v>
      </c>
      <c r="B73" s="46">
        <f t="shared" si="7"/>
        <v>43586</v>
      </c>
      <c r="C73" s="47">
        <f t="shared" si="8"/>
        <v>0.51815068560744459</v>
      </c>
      <c r="D73" s="47">
        <f t="shared" si="0"/>
        <v>0.10623522355634138</v>
      </c>
      <c r="E73" s="47">
        <f t="shared" si="1"/>
        <v>0</v>
      </c>
      <c r="F73" s="47">
        <f t="shared" si="2"/>
        <v>0.10623522355634138</v>
      </c>
      <c r="G73" s="47">
        <f t="shared" si="3"/>
        <v>0.10191730117627934</v>
      </c>
      <c r="H73" s="47">
        <f t="shared" si="4"/>
        <v>4.3179223800620383E-3</v>
      </c>
      <c r="I73" s="48">
        <f t="shared" si="5"/>
        <v>0.41623338443116525</v>
      </c>
    </row>
    <row r="74" spans="1:9" x14ac:dyDescent="0.25">
      <c r="A74" s="45">
        <f t="shared" si="6"/>
        <v>57</v>
      </c>
      <c r="B74" s="46">
        <f t="shared" si="7"/>
        <v>43617</v>
      </c>
      <c r="C74" s="47">
        <f t="shared" si="8"/>
        <v>0.41623338443116525</v>
      </c>
      <c r="D74" s="47">
        <f t="shared" si="0"/>
        <v>0.10623522355634138</v>
      </c>
      <c r="E74" s="47">
        <f t="shared" si="1"/>
        <v>0</v>
      </c>
      <c r="F74" s="47">
        <f t="shared" si="2"/>
        <v>0.10623522355634138</v>
      </c>
      <c r="G74" s="47">
        <f t="shared" si="3"/>
        <v>0.102766612019415</v>
      </c>
      <c r="H74" s="47">
        <f t="shared" si="4"/>
        <v>3.468611536926377E-3</v>
      </c>
      <c r="I74" s="48">
        <f t="shared" si="5"/>
        <v>0.31346677241175025</v>
      </c>
    </row>
    <row r="75" spans="1:9" x14ac:dyDescent="0.25">
      <c r="A75" s="45">
        <f t="shared" si="6"/>
        <v>58</v>
      </c>
      <c r="B75" s="46">
        <f t="shared" si="7"/>
        <v>43647</v>
      </c>
      <c r="C75" s="47">
        <f t="shared" si="8"/>
        <v>0.31346677241175025</v>
      </c>
      <c r="D75" s="47">
        <f t="shared" si="0"/>
        <v>0.10623522355634138</v>
      </c>
      <c r="E75" s="47">
        <f t="shared" si="1"/>
        <v>0</v>
      </c>
      <c r="F75" s="47">
        <f t="shared" si="2"/>
        <v>0.10623522355634138</v>
      </c>
      <c r="G75" s="47">
        <f t="shared" si="3"/>
        <v>0.10362300045291013</v>
      </c>
      <c r="H75" s="47">
        <f t="shared" si="4"/>
        <v>2.6122231034312522E-3</v>
      </c>
      <c r="I75" s="48">
        <f t="shared" si="5"/>
        <v>0.20984377195884013</v>
      </c>
    </row>
    <row r="76" spans="1:9" x14ac:dyDescent="0.25">
      <c r="A76" s="45">
        <f t="shared" si="6"/>
        <v>59</v>
      </c>
      <c r="B76" s="46">
        <f t="shared" si="7"/>
        <v>43678</v>
      </c>
      <c r="C76" s="47">
        <f t="shared" si="8"/>
        <v>0.20984377195884013</v>
      </c>
      <c r="D76" s="47">
        <f t="shared" si="0"/>
        <v>0.10623522355634138</v>
      </c>
      <c r="E76" s="47">
        <f t="shared" si="1"/>
        <v>0</v>
      </c>
      <c r="F76" s="47">
        <f t="shared" si="2"/>
        <v>0.10623522355634138</v>
      </c>
      <c r="G76" s="47">
        <f t="shared" si="3"/>
        <v>0.10448652545668438</v>
      </c>
      <c r="H76" s="47">
        <f t="shared" si="4"/>
        <v>1.7486980996570013E-3</v>
      </c>
      <c r="I76" s="48">
        <f t="shared" si="5"/>
        <v>0.10535724650215575</v>
      </c>
    </row>
    <row r="77" spans="1:9" x14ac:dyDescent="0.25">
      <c r="A77" s="45">
        <f t="shared" si="6"/>
        <v>60</v>
      </c>
      <c r="B77" s="46">
        <f t="shared" si="7"/>
        <v>43709</v>
      </c>
      <c r="C77" s="47">
        <f t="shared" si="8"/>
        <v>0.10535724650215575</v>
      </c>
      <c r="D77" s="47">
        <f t="shared" si="0"/>
        <v>0.10623522355634138</v>
      </c>
      <c r="E77" s="47">
        <f t="shared" si="1"/>
        <v>0</v>
      </c>
      <c r="F77" s="47">
        <f t="shared" si="2"/>
        <v>0.10623522355634138</v>
      </c>
      <c r="G77" s="47">
        <f t="shared" si="3"/>
        <v>0.10535724650215675</v>
      </c>
      <c r="H77" s="47">
        <f t="shared" si="4"/>
        <v>8.7797705418463134E-4</v>
      </c>
      <c r="I77" s="48">
        <f t="shared" si="5"/>
        <v>-9.9920072216264089E-16</v>
      </c>
    </row>
    <row r="78" spans="1:9" x14ac:dyDescent="0.25">
      <c r="A78" s="45">
        <f t="shared" si="6"/>
        <v>61</v>
      </c>
      <c r="B78" s="46">
        <f t="shared" si="7"/>
        <v>43739</v>
      </c>
      <c r="C78" s="47">
        <f t="shared" si="8"/>
        <v>-9.9920072216264089E-16</v>
      </c>
      <c r="D78" s="47">
        <f t="shared" si="0"/>
        <v>0.10623522355634138</v>
      </c>
      <c r="E78" s="47">
        <f t="shared" si="1"/>
        <v>0</v>
      </c>
      <c r="F78" s="47">
        <f t="shared" si="2"/>
        <v>0.10623522355634138</v>
      </c>
      <c r="G78" s="47">
        <f t="shared" si="3"/>
        <v>0.10623522355634139</v>
      </c>
      <c r="H78" s="47">
        <f t="shared" si="4"/>
        <v>-8.3266726846886737E-18</v>
      </c>
      <c r="I78" s="48">
        <f t="shared" si="5"/>
        <v>-0.10623522355634239</v>
      </c>
    </row>
    <row r="79" spans="1:9" x14ac:dyDescent="0.25">
      <c r="A79" s="45">
        <f t="shared" si="6"/>
        <v>62</v>
      </c>
      <c r="B79" s="46">
        <f t="shared" si="7"/>
        <v>43770</v>
      </c>
      <c r="C79" s="47">
        <f t="shared" si="8"/>
        <v>-0.10623522355634239</v>
      </c>
      <c r="D79" s="47">
        <f t="shared" si="0"/>
        <v>0.10623522355634138</v>
      </c>
      <c r="E79" s="47">
        <f t="shared" si="1"/>
        <v>0</v>
      </c>
      <c r="F79" s="47">
        <f t="shared" si="2"/>
        <v>0.10623522355634138</v>
      </c>
      <c r="G79" s="47">
        <f t="shared" si="3"/>
        <v>0.10712051708597757</v>
      </c>
      <c r="H79" s="47">
        <f t="shared" si="4"/>
        <v>-8.8529352963618668E-4</v>
      </c>
      <c r="I79" s="48">
        <f t="shared" si="5"/>
        <v>-0.21335574064231996</v>
      </c>
    </row>
    <row r="80" spans="1:9" x14ac:dyDescent="0.25">
      <c r="A80" s="45">
        <f t="shared" si="6"/>
        <v>63</v>
      </c>
      <c r="B80" s="46">
        <f t="shared" si="7"/>
        <v>43800</v>
      </c>
      <c r="C80" s="47">
        <f t="shared" si="8"/>
        <v>-0.21335574064231996</v>
      </c>
      <c r="D80" s="47">
        <f t="shared" si="0"/>
        <v>0.10623522355634138</v>
      </c>
      <c r="E80" s="47">
        <f t="shared" si="1"/>
        <v>0</v>
      </c>
      <c r="F80" s="47">
        <f t="shared" si="2"/>
        <v>0.10623522355634138</v>
      </c>
      <c r="G80" s="47">
        <f t="shared" si="3"/>
        <v>0.10801318806169405</v>
      </c>
      <c r="H80" s="47">
        <f t="shared" si="4"/>
        <v>-1.7779645053526665E-3</v>
      </c>
      <c r="I80" s="48">
        <f t="shared" si="5"/>
        <v>-0.32136892870401401</v>
      </c>
    </row>
    <row r="81" spans="1:9" x14ac:dyDescent="0.25">
      <c r="A81" s="45">
        <f t="shared" si="6"/>
        <v>64</v>
      </c>
      <c r="B81" s="46">
        <f t="shared" si="7"/>
        <v>43831</v>
      </c>
      <c r="C81" s="47">
        <f t="shared" si="8"/>
        <v>-0.32136892870401401</v>
      </c>
      <c r="D81" s="47">
        <f t="shared" si="0"/>
        <v>0.10623522355634138</v>
      </c>
      <c r="E81" s="47">
        <f t="shared" si="1"/>
        <v>0</v>
      </c>
      <c r="F81" s="47">
        <f t="shared" si="2"/>
        <v>0.10623522355634138</v>
      </c>
      <c r="G81" s="47">
        <f t="shared" si="3"/>
        <v>0.10891329796220817</v>
      </c>
      <c r="H81" s="47">
        <f t="shared" si="4"/>
        <v>-2.6780744058667837E-3</v>
      </c>
      <c r="I81" s="48">
        <f t="shared" si="5"/>
        <v>-0.43028222666622218</v>
      </c>
    </row>
    <row r="82" spans="1:9" x14ac:dyDescent="0.25">
      <c r="A82" s="45">
        <f t="shared" si="6"/>
        <v>65</v>
      </c>
      <c r="B82" s="46">
        <f t="shared" si="7"/>
        <v>43862</v>
      </c>
      <c r="C82" s="47">
        <f t="shared" si="8"/>
        <v>-0.43028222666622218</v>
      </c>
      <c r="D82" s="47">
        <f t="shared" ref="D82:D145" si="9">IF(Pay_Num&lt;&gt;"",Scheduled_Monthly_Payment,"")</f>
        <v>0.10623522355634138</v>
      </c>
      <c r="E82" s="47">
        <f t="shared" ref="E82:E145" si="10">IF(Pay_Num&lt;&gt;"",Scheduled_Extra_Payments,"")</f>
        <v>0</v>
      </c>
      <c r="F82" s="47">
        <f t="shared" ref="F82:F145" si="11">IF(Pay_Num&lt;&gt;"",Sched_Pay+Extra_Pay,"")</f>
        <v>0.10623522355634138</v>
      </c>
      <c r="G82" s="47">
        <f t="shared" ref="G82:G145" si="12">IF(Pay_Num&lt;&gt;"",Total_Pay-Int,"")</f>
        <v>0.10982090877855989</v>
      </c>
      <c r="H82" s="47">
        <f t="shared" ref="H82:H145" si="13">IF(Pay_Num&lt;&gt;"",Beg_Bal*Interest_Rate/12,"")</f>
        <v>-3.5856852222185182E-3</v>
      </c>
      <c r="I82" s="48">
        <f t="shared" ref="I82:I145" si="14">IF(Pay_Num&lt;&gt;"",Beg_Bal-Princ,"")</f>
        <v>-0.54010313544478206</v>
      </c>
    </row>
    <row r="83" spans="1:9" x14ac:dyDescent="0.25">
      <c r="A83" s="45">
        <f t="shared" ref="A83:A146" si="15">IF(Values_Entered,A82+1,"")</f>
        <v>66</v>
      </c>
      <c r="B83" s="46">
        <f t="shared" ref="B83:B146" si="16">IF(Pay_Num&lt;&gt;"",DATE(YEAR(B82),MONTH(B82)+1,DAY(B82)),"")</f>
        <v>43891</v>
      </c>
      <c r="C83" s="47">
        <f t="shared" ref="C83:C146" si="17">IF(Pay_Num&lt;&gt;"",I82,"")</f>
        <v>-0.54010313544478206</v>
      </c>
      <c r="D83" s="47">
        <f t="shared" si="9"/>
        <v>0.10623522355634138</v>
      </c>
      <c r="E83" s="47">
        <f t="shared" si="10"/>
        <v>0</v>
      </c>
      <c r="F83" s="47">
        <f t="shared" si="11"/>
        <v>0.10623522355634138</v>
      </c>
      <c r="G83" s="47">
        <f t="shared" si="12"/>
        <v>0.11073608301838123</v>
      </c>
      <c r="H83" s="47">
        <f t="shared" si="13"/>
        <v>-4.5008594620398511E-3</v>
      </c>
      <c r="I83" s="48">
        <f t="shared" si="14"/>
        <v>-0.65083921846316328</v>
      </c>
    </row>
    <row r="84" spans="1:9" x14ac:dyDescent="0.25">
      <c r="A84" s="45">
        <f t="shared" si="15"/>
        <v>67</v>
      </c>
      <c r="B84" s="46">
        <f t="shared" si="16"/>
        <v>43922</v>
      </c>
      <c r="C84" s="47">
        <f t="shared" si="17"/>
        <v>-0.65083921846316328</v>
      </c>
      <c r="D84" s="47">
        <f t="shared" si="9"/>
        <v>0.10623522355634138</v>
      </c>
      <c r="E84" s="47">
        <f t="shared" si="10"/>
        <v>0</v>
      </c>
      <c r="F84" s="47">
        <f t="shared" si="11"/>
        <v>0.10623522355634138</v>
      </c>
      <c r="G84" s="47">
        <f t="shared" si="12"/>
        <v>0.11165888371020108</v>
      </c>
      <c r="H84" s="47">
        <f t="shared" si="13"/>
        <v>-5.4236601538596935E-3</v>
      </c>
      <c r="I84" s="48">
        <f t="shared" si="14"/>
        <v>-0.76249810217336433</v>
      </c>
    </row>
    <row r="85" spans="1:9" x14ac:dyDescent="0.25">
      <c r="A85" s="45">
        <f t="shared" si="15"/>
        <v>68</v>
      </c>
      <c r="B85" s="46">
        <f t="shared" si="16"/>
        <v>43952</v>
      </c>
      <c r="C85" s="47">
        <f t="shared" si="17"/>
        <v>-0.76249810217336433</v>
      </c>
      <c r="D85" s="47">
        <f t="shared" si="9"/>
        <v>0.10623522355634138</v>
      </c>
      <c r="E85" s="47">
        <f t="shared" si="10"/>
        <v>0</v>
      </c>
      <c r="F85" s="47">
        <f t="shared" si="11"/>
        <v>0.10623522355634138</v>
      </c>
      <c r="G85" s="47">
        <f t="shared" si="12"/>
        <v>0.11258937440778609</v>
      </c>
      <c r="H85" s="47">
        <f t="shared" si="13"/>
        <v>-6.3541508514447032E-3</v>
      </c>
      <c r="I85" s="48">
        <f t="shared" si="14"/>
        <v>-0.87508747658115038</v>
      </c>
    </row>
    <row r="86" spans="1:9" x14ac:dyDescent="0.25">
      <c r="A86" s="45">
        <f t="shared" si="15"/>
        <v>69</v>
      </c>
      <c r="B86" s="46">
        <f t="shared" si="16"/>
        <v>43983</v>
      </c>
      <c r="C86" s="47">
        <f t="shared" si="17"/>
        <v>-0.87508747658115038</v>
      </c>
      <c r="D86" s="47">
        <f t="shared" si="9"/>
        <v>0.10623522355634138</v>
      </c>
      <c r="E86" s="47">
        <f t="shared" si="10"/>
        <v>0</v>
      </c>
      <c r="F86" s="47">
        <f t="shared" si="11"/>
        <v>0.10623522355634138</v>
      </c>
      <c r="G86" s="47">
        <f t="shared" si="12"/>
        <v>0.11352761919451763</v>
      </c>
      <c r="H86" s="47">
        <f t="shared" si="13"/>
        <v>-7.2923956381762542E-3</v>
      </c>
      <c r="I86" s="48">
        <f t="shared" si="14"/>
        <v>-0.98861509577566797</v>
      </c>
    </row>
    <row r="87" spans="1:9" x14ac:dyDescent="0.25">
      <c r="A87" s="45">
        <f t="shared" si="15"/>
        <v>70</v>
      </c>
      <c r="B87" s="46">
        <f t="shared" si="16"/>
        <v>44013</v>
      </c>
      <c r="C87" s="47">
        <f t="shared" si="17"/>
        <v>-0.98861509577566797</v>
      </c>
      <c r="D87" s="47">
        <f t="shared" si="9"/>
        <v>0.10623522355634138</v>
      </c>
      <c r="E87" s="47">
        <f t="shared" si="10"/>
        <v>0</v>
      </c>
      <c r="F87" s="47">
        <f t="shared" si="11"/>
        <v>0.10623522355634138</v>
      </c>
      <c r="G87" s="47">
        <f t="shared" si="12"/>
        <v>0.11447368268780528</v>
      </c>
      <c r="H87" s="47">
        <f t="shared" si="13"/>
        <v>-8.2384591314639006E-3</v>
      </c>
      <c r="I87" s="48">
        <f t="shared" si="14"/>
        <v>-1.1030887784634733</v>
      </c>
    </row>
    <row r="88" spans="1:9" x14ac:dyDescent="0.25">
      <c r="A88" s="45">
        <f t="shared" si="15"/>
        <v>71</v>
      </c>
      <c r="B88" s="46">
        <f t="shared" si="16"/>
        <v>44044</v>
      </c>
      <c r="C88" s="47">
        <f t="shared" si="17"/>
        <v>-1.1030887784634733</v>
      </c>
      <c r="D88" s="47">
        <f t="shared" si="9"/>
        <v>0.10623522355634138</v>
      </c>
      <c r="E88" s="47">
        <f t="shared" si="10"/>
        <v>0</v>
      </c>
      <c r="F88" s="47">
        <f t="shared" si="11"/>
        <v>0.10623522355634138</v>
      </c>
      <c r="G88" s="47">
        <f t="shared" si="12"/>
        <v>0.115427630043537</v>
      </c>
      <c r="H88" s="47">
        <f t="shared" si="13"/>
        <v>-9.1924064871956122E-3</v>
      </c>
      <c r="I88" s="48">
        <f t="shared" si="14"/>
        <v>-1.2185164085070104</v>
      </c>
    </row>
    <row r="89" spans="1:9" x14ac:dyDescent="0.25">
      <c r="A89" s="45">
        <f t="shared" si="15"/>
        <v>72</v>
      </c>
      <c r="B89" s="46">
        <f t="shared" si="16"/>
        <v>44075</v>
      </c>
      <c r="C89" s="47">
        <f t="shared" si="17"/>
        <v>-1.2185164085070104</v>
      </c>
      <c r="D89" s="47">
        <f t="shared" si="9"/>
        <v>0.10623522355634138</v>
      </c>
      <c r="E89" s="47">
        <f t="shared" si="10"/>
        <v>0</v>
      </c>
      <c r="F89" s="47">
        <f t="shared" si="11"/>
        <v>0.10623522355634138</v>
      </c>
      <c r="G89" s="47">
        <f t="shared" si="12"/>
        <v>0.11638952696056647</v>
      </c>
      <c r="H89" s="47">
        <f t="shared" si="13"/>
        <v>-1.0154303404225087E-2</v>
      </c>
      <c r="I89" s="48">
        <f t="shared" si="14"/>
        <v>-1.3349059354675767</v>
      </c>
    </row>
    <row r="90" spans="1:9" x14ac:dyDescent="0.25">
      <c r="A90" s="45">
        <f t="shared" si="15"/>
        <v>73</v>
      </c>
      <c r="B90" s="46">
        <f t="shared" si="16"/>
        <v>44105</v>
      </c>
      <c r="C90" s="47">
        <f t="shared" si="17"/>
        <v>-1.3349059354675767</v>
      </c>
      <c r="D90" s="47">
        <f t="shared" si="9"/>
        <v>0.10623522355634138</v>
      </c>
      <c r="E90" s="47">
        <f t="shared" si="10"/>
        <v>0</v>
      </c>
      <c r="F90" s="47">
        <f t="shared" si="11"/>
        <v>0.10623522355634138</v>
      </c>
      <c r="G90" s="47">
        <f t="shared" si="12"/>
        <v>0.11735943968523785</v>
      </c>
      <c r="H90" s="47">
        <f t="shared" si="13"/>
        <v>-1.1124216128896474E-2</v>
      </c>
      <c r="I90" s="48">
        <f t="shared" si="14"/>
        <v>-1.4522653751528145</v>
      </c>
    </row>
    <row r="91" spans="1:9" x14ac:dyDescent="0.25">
      <c r="A91" s="45">
        <f t="shared" si="15"/>
        <v>74</v>
      </c>
      <c r="B91" s="46">
        <f t="shared" si="16"/>
        <v>44136</v>
      </c>
      <c r="C91" s="47">
        <f t="shared" si="17"/>
        <v>-1.4522653751528145</v>
      </c>
      <c r="D91" s="47">
        <f t="shared" si="9"/>
        <v>0.10623522355634138</v>
      </c>
      <c r="E91" s="47">
        <f t="shared" si="10"/>
        <v>0</v>
      </c>
      <c r="F91" s="47">
        <f t="shared" si="11"/>
        <v>0.10623522355634138</v>
      </c>
      <c r="G91" s="47">
        <f t="shared" si="12"/>
        <v>0.11833743501594816</v>
      </c>
      <c r="H91" s="47">
        <f t="shared" si="13"/>
        <v>-1.2102211459606787E-2</v>
      </c>
      <c r="I91" s="48">
        <f t="shared" si="14"/>
        <v>-1.5706028101687626</v>
      </c>
    </row>
    <row r="92" spans="1:9" x14ac:dyDescent="0.25">
      <c r="A92" s="45">
        <f t="shared" si="15"/>
        <v>75</v>
      </c>
      <c r="B92" s="46">
        <f t="shared" si="16"/>
        <v>44166</v>
      </c>
      <c r="C92" s="47">
        <f t="shared" si="17"/>
        <v>-1.5706028101687626</v>
      </c>
      <c r="D92" s="47">
        <f t="shared" si="9"/>
        <v>0.10623522355634138</v>
      </c>
      <c r="E92" s="47">
        <f t="shared" si="10"/>
        <v>0</v>
      </c>
      <c r="F92" s="47">
        <f t="shared" si="11"/>
        <v>0.10623522355634138</v>
      </c>
      <c r="G92" s="47">
        <f t="shared" si="12"/>
        <v>0.11932358030774773</v>
      </c>
      <c r="H92" s="47">
        <f t="shared" si="13"/>
        <v>-1.3088356751406356E-2</v>
      </c>
      <c r="I92" s="48">
        <f t="shared" si="14"/>
        <v>-1.6899263904765103</v>
      </c>
    </row>
    <row r="93" spans="1:9" x14ac:dyDescent="0.25">
      <c r="A93" s="45">
        <f t="shared" si="15"/>
        <v>76</v>
      </c>
      <c r="B93" s="46">
        <f t="shared" si="16"/>
        <v>44197</v>
      </c>
      <c r="C93" s="47">
        <f t="shared" si="17"/>
        <v>-1.6899263904765103</v>
      </c>
      <c r="D93" s="47">
        <f t="shared" si="9"/>
        <v>0.10623522355634138</v>
      </c>
      <c r="E93" s="47">
        <f t="shared" si="10"/>
        <v>0</v>
      </c>
      <c r="F93" s="47">
        <f t="shared" si="11"/>
        <v>0.10623522355634138</v>
      </c>
      <c r="G93" s="47">
        <f t="shared" si="12"/>
        <v>0.12031794347697897</v>
      </c>
      <c r="H93" s="47">
        <f t="shared" si="13"/>
        <v>-1.4082719920637587E-2</v>
      </c>
      <c r="I93" s="48">
        <f t="shared" si="14"/>
        <v>-1.8102443339534893</v>
      </c>
    </row>
    <row r="94" spans="1:9" x14ac:dyDescent="0.25">
      <c r="A94" s="45">
        <f t="shared" si="15"/>
        <v>77</v>
      </c>
      <c r="B94" s="46">
        <f t="shared" si="16"/>
        <v>44228</v>
      </c>
      <c r="C94" s="47">
        <f t="shared" si="17"/>
        <v>-1.8102443339534893</v>
      </c>
      <c r="D94" s="47">
        <f t="shared" si="9"/>
        <v>0.10623522355634138</v>
      </c>
      <c r="E94" s="47">
        <f t="shared" si="10"/>
        <v>0</v>
      </c>
      <c r="F94" s="47">
        <f t="shared" si="11"/>
        <v>0.10623522355634138</v>
      </c>
      <c r="G94" s="47">
        <f t="shared" si="12"/>
        <v>0.1213205930059538</v>
      </c>
      <c r="H94" s="47">
        <f t="shared" si="13"/>
        <v>-1.5085369449612411E-2</v>
      </c>
      <c r="I94" s="48">
        <f t="shared" si="14"/>
        <v>-1.931564926959443</v>
      </c>
    </row>
    <row r="95" spans="1:9" x14ac:dyDescent="0.25">
      <c r="A95" s="45">
        <f t="shared" si="15"/>
        <v>78</v>
      </c>
      <c r="B95" s="46">
        <f t="shared" si="16"/>
        <v>44256</v>
      </c>
      <c r="C95" s="47">
        <f t="shared" si="17"/>
        <v>-1.931564926959443</v>
      </c>
      <c r="D95" s="47">
        <f t="shared" si="9"/>
        <v>0.10623522355634138</v>
      </c>
      <c r="E95" s="47">
        <f t="shared" si="10"/>
        <v>0</v>
      </c>
      <c r="F95" s="47">
        <f t="shared" si="11"/>
        <v>0.10623522355634138</v>
      </c>
      <c r="G95" s="47">
        <f t="shared" si="12"/>
        <v>0.12233159794767007</v>
      </c>
      <c r="H95" s="47">
        <f t="shared" si="13"/>
        <v>-1.6096374391328692E-2</v>
      </c>
      <c r="I95" s="48">
        <f t="shared" si="14"/>
        <v>-2.0538965249071133</v>
      </c>
    </row>
    <row r="96" spans="1:9" x14ac:dyDescent="0.25">
      <c r="A96" s="45">
        <f t="shared" si="15"/>
        <v>79</v>
      </c>
      <c r="B96" s="46">
        <f t="shared" si="16"/>
        <v>44287</v>
      </c>
      <c r="C96" s="47">
        <f t="shared" si="17"/>
        <v>-2.0538965249071133</v>
      </c>
      <c r="D96" s="47">
        <f t="shared" si="9"/>
        <v>0.10623522355634138</v>
      </c>
      <c r="E96" s="47">
        <f t="shared" si="10"/>
        <v>0</v>
      </c>
      <c r="F96" s="47">
        <f t="shared" si="11"/>
        <v>0.10623522355634138</v>
      </c>
      <c r="G96" s="47">
        <f t="shared" si="12"/>
        <v>0.12335102793056732</v>
      </c>
      <c r="H96" s="47">
        <f t="shared" si="13"/>
        <v>-1.7115804374225944E-2</v>
      </c>
      <c r="I96" s="48">
        <f t="shared" si="14"/>
        <v>-2.1772475528376805</v>
      </c>
    </row>
    <row r="97" spans="1:9" x14ac:dyDescent="0.25">
      <c r="A97" s="45">
        <f t="shared" si="15"/>
        <v>80</v>
      </c>
      <c r="B97" s="46">
        <f t="shared" si="16"/>
        <v>44317</v>
      </c>
      <c r="C97" s="47">
        <f t="shared" si="17"/>
        <v>-2.1772475528376805</v>
      </c>
      <c r="D97" s="47">
        <f t="shared" si="9"/>
        <v>0.10623522355634138</v>
      </c>
      <c r="E97" s="47">
        <f t="shared" si="10"/>
        <v>0</v>
      </c>
      <c r="F97" s="47">
        <f t="shared" si="11"/>
        <v>0.10623522355634138</v>
      </c>
      <c r="G97" s="47">
        <f t="shared" si="12"/>
        <v>0.12437895316332205</v>
      </c>
      <c r="H97" s="47">
        <f t="shared" si="13"/>
        <v>-1.8143729606980671E-2</v>
      </c>
      <c r="I97" s="48">
        <f t="shared" si="14"/>
        <v>-2.3016265060010026</v>
      </c>
    </row>
    <row r="98" spans="1:9" x14ac:dyDescent="0.25">
      <c r="A98" s="45">
        <f t="shared" si="15"/>
        <v>81</v>
      </c>
      <c r="B98" s="46">
        <f t="shared" si="16"/>
        <v>44348</v>
      </c>
      <c r="C98" s="47">
        <f t="shared" si="17"/>
        <v>-2.3016265060010026</v>
      </c>
      <c r="D98" s="47">
        <f t="shared" si="9"/>
        <v>0.10623522355634138</v>
      </c>
      <c r="E98" s="47">
        <f t="shared" si="10"/>
        <v>0</v>
      </c>
      <c r="F98" s="47">
        <f t="shared" si="11"/>
        <v>0.10623522355634138</v>
      </c>
      <c r="G98" s="47">
        <f t="shared" si="12"/>
        <v>0.12541544443968305</v>
      </c>
      <c r="H98" s="47">
        <f t="shared" si="13"/>
        <v>-1.9180220883341689E-2</v>
      </c>
      <c r="I98" s="48">
        <f t="shared" si="14"/>
        <v>-2.4270419504406857</v>
      </c>
    </row>
    <row r="99" spans="1:9" x14ac:dyDescent="0.25">
      <c r="A99" s="45">
        <f t="shared" si="15"/>
        <v>82</v>
      </c>
      <c r="B99" s="46">
        <f t="shared" si="16"/>
        <v>44378</v>
      </c>
      <c r="C99" s="47">
        <f t="shared" si="17"/>
        <v>-2.4270419504406857</v>
      </c>
      <c r="D99" s="47">
        <f t="shared" si="9"/>
        <v>0.10623522355634138</v>
      </c>
      <c r="E99" s="47">
        <f t="shared" si="10"/>
        <v>0</v>
      </c>
      <c r="F99" s="47">
        <f t="shared" si="11"/>
        <v>0.10623522355634138</v>
      </c>
      <c r="G99" s="47">
        <f t="shared" si="12"/>
        <v>0.1264605731433471</v>
      </c>
      <c r="H99" s="47">
        <f t="shared" si="13"/>
        <v>-2.0225349587005715E-2</v>
      </c>
      <c r="I99" s="48">
        <f t="shared" si="14"/>
        <v>-2.553502523584033</v>
      </c>
    </row>
    <row r="100" spans="1:9" x14ac:dyDescent="0.25">
      <c r="A100" s="45">
        <f t="shared" si="15"/>
        <v>83</v>
      </c>
      <c r="B100" s="46">
        <f t="shared" si="16"/>
        <v>44409</v>
      </c>
      <c r="C100" s="47">
        <f t="shared" si="17"/>
        <v>-2.553502523584033</v>
      </c>
      <c r="D100" s="47">
        <f t="shared" si="9"/>
        <v>0.10623522355634138</v>
      </c>
      <c r="E100" s="47">
        <f t="shared" si="10"/>
        <v>0</v>
      </c>
      <c r="F100" s="47">
        <f t="shared" si="11"/>
        <v>0.10623522355634138</v>
      </c>
      <c r="G100" s="47">
        <f t="shared" si="12"/>
        <v>0.12751441125287499</v>
      </c>
      <c r="H100" s="47">
        <f t="shared" si="13"/>
        <v>-2.127918769653361E-2</v>
      </c>
      <c r="I100" s="48">
        <f t="shared" si="14"/>
        <v>-2.681016934836908</v>
      </c>
    </row>
    <row r="101" spans="1:9" x14ac:dyDescent="0.25">
      <c r="A101" s="45">
        <f t="shared" si="15"/>
        <v>84</v>
      </c>
      <c r="B101" s="46">
        <f t="shared" si="16"/>
        <v>44440</v>
      </c>
      <c r="C101" s="47">
        <f t="shared" si="17"/>
        <v>-2.681016934836908</v>
      </c>
      <c r="D101" s="47">
        <f t="shared" si="9"/>
        <v>0.10623522355634138</v>
      </c>
      <c r="E101" s="47">
        <f t="shared" si="10"/>
        <v>0</v>
      </c>
      <c r="F101" s="47">
        <f t="shared" si="11"/>
        <v>0.10623522355634138</v>
      </c>
      <c r="G101" s="47">
        <f t="shared" si="12"/>
        <v>0.12857703134664894</v>
      </c>
      <c r="H101" s="47">
        <f t="shared" si="13"/>
        <v>-2.2341807790307564E-2</v>
      </c>
      <c r="I101" s="48">
        <f t="shared" si="14"/>
        <v>-2.8095939661835567</v>
      </c>
    </row>
    <row r="102" spans="1:9" x14ac:dyDescent="0.25">
      <c r="A102" s="45">
        <f t="shared" si="15"/>
        <v>85</v>
      </c>
      <c r="B102" s="46">
        <f t="shared" si="16"/>
        <v>44470</v>
      </c>
      <c r="C102" s="47">
        <f t="shared" si="17"/>
        <v>-2.8095939661835567</v>
      </c>
      <c r="D102" s="47">
        <f t="shared" si="9"/>
        <v>0.10623522355634138</v>
      </c>
      <c r="E102" s="47">
        <f t="shared" si="10"/>
        <v>0</v>
      </c>
      <c r="F102" s="47">
        <f t="shared" si="11"/>
        <v>0.10623522355634138</v>
      </c>
      <c r="G102" s="47">
        <f t="shared" si="12"/>
        <v>0.12964850660787103</v>
      </c>
      <c r="H102" s="47">
        <f t="shared" si="13"/>
        <v>-2.3413283051529638E-2</v>
      </c>
      <c r="I102" s="48">
        <f t="shared" si="14"/>
        <v>-2.9392424727914279</v>
      </c>
    </row>
    <row r="103" spans="1:9" x14ac:dyDescent="0.25">
      <c r="A103" s="45">
        <f t="shared" si="15"/>
        <v>86</v>
      </c>
      <c r="B103" s="46">
        <f t="shared" si="16"/>
        <v>44501</v>
      </c>
      <c r="C103" s="47">
        <f t="shared" si="17"/>
        <v>-2.9392424727914279</v>
      </c>
      <c r="D103" s="47">
        <f t="shared" si="9"/>
        <v>0.10623522355634138</v>
      </c>
      <c r="E103" s="47">
        <f t="shared" si="10"/>
        <v>0</v>
      </c>
      <c r="F103" s="47">
        <f t="shared" si="11"/>
        <v>0.10623522355634138</v>
      </c>
      <c r="G103" s="47">
        <f t="shared" si="12"/>
        <v>0.13072891082960328</v>
      </c>
      <c r="H103" s="47">
        <f t="shared" si="13"/>
        <v>-2.4493687273261899E-2</v>
      </c>
      <c r="I103" s="48">
        <f t="shared" si="14"/>
        <v>-3.0699713836210312</v>
      </c>
    </row>
    <row r="104" spans="1:9" x14ac:dyDescent="0.25">
      <c r="A104" s="45">
        <f t="shared" si="15"/>
        <v>87</v>
      </c>
      <c r="B104" s="46">
        <f t="shared" si="16"/>
        <v>44531</v>
      </c>
      <c r="C104" s="47">
        <f t="shared" si="17"/>
        <v>-3.0699713836210312</v>
      </c>
      <c r="D104" s="47">
        <f t="shared" si="9"/>
        <v>0.10623522355634138</v>
      </c>
      <c r="E104" s="47">
        <f t="shared" si="10"/>
        <v>0</v>
      </c>
      <c r="F104" s="47">
        <f t="shared" si="11"/>
        <v>0.10623522355634138</v>
      </c>
      <c r="G104" s="47">
        <f t="shared" si="12"/>
        <v>0.13181831841984998</v>
      </c>
      <c r="H104" s="47">
        <f t="shared" si="13"/>
        <v>-2.5583094863508595E-2</v>
      </c>
      <c r="I104" s="48">
        <f t="shared" si="14"/>
        <v>-3.2017897020408812</v>
      </c>
    </row>
    <row r="105" spans="1:9" x14ac:dyDescent="0.25">
      <c r="A105" s="45">
        <f t="shared" si="15"/>
        <v>88</v>
      </c>
      <c r="B105" s="46">
        <f t="shared" si="16"/>
        <v>44562</v>
      </c>
      <c r="C105" s="47">
        <f t="shared" si="17"/>
        <v>-3.2017897020408812</v>
      </c>
      <c r="D105" s="47">
        <f t="shared" si="9"/>
        <v>0.10623522355634138</v>
      </c>
      <c r="E105" s="47">
        <f t="shared" si="10"/>
        <v>0</v>
      </c>
      <c r="F105" s="47">
        <f t="shared" si="11"/>
        <v>0.10623522355634138</v>
      </c>
      <c r="G105" s="47">
        <f t="shared" si="12"/>
        <v>0.13291680440668205</v>
      </c>
      <c r="H105" s="47">
        <f t="shared" si="13"/>
        <v>-2.668158085034068E-2</v>
      </c>
      <c r="I105" s="48">
        <f t="shared" si="14"/>
        <v>-3.3347065064475632</v>
      </c>
    </row>
    <row r="106" spans="1:9" x14ac:dyDescent="0.25">
      <c r="A106" s="45">
        <f t="shared" si="15"/>
        <v>89</v>
      </c>
      <c r="B106" s="46">
        <f t="shared" si="16"/>
        <v>44593</v>
      </c>
      <c r="C106" s="47">
        <f t="shared" si="17"/>
        <v>-3.3347065064475632</v>
      </c>
      <c r="D106" s="47">
        <f t="shared" si="9"/>
        <v>0.10623522355634138</v>
      </c>
      <c r="E106" s="47">
        <f t="shared" si="10"/>
        <v>0</v>
      </c>
      <c r="F106" s="47">
        <f t="shared" si="11"/>
        <v>0.10623522355634138</v>
      </c>
      <c r="G106" s="47">
        <f t="shared" si="12"/>
        <v>0.13402444444340442</v>
      </c>
      <c r="H106" s="47">
        <f t="shared" si="13"/>
        <v>-2.7789220887063027E-2</v>
      </c>
      <c r="I106" s="48">
        <f t="shared" si="14"/>
        <v>-3.4687309508909676</v>
      </c>
    </row>
    <row r="107" spans="1:9" x14ac:dyDescent="0.25">
      <c r="A107" s="45">
        <f t="shared" si="15"/>
        <v>90</v>
      </c>
      <c r="B107" s="46">
        <f t="shared" si="16"/>
        <v>44621</v>
      </c>
      <c r="C107" s="47">
        <f t="shared" si="17"/>
        <v>-3.4687309508909676</v>
      </c>
      <c r="D107" s="47">
        <f t="shared" si="9"/>
        <v>0.10623522355634138</v>
      </c>
      <c r="E107" s="47">
        <f t="shared" si="10"/>
        <v>0</v>
      </c>
      <c r="F107" s="47">
        <f t="shared" si="11"/>
        <v>0.10623522355634138</v>
      </c>
      <c r="G107" s="47">
        <f t="shared" si="12"/>
        <v>0.13514131481376612</v>
      </c>
      <c r="H107" s="47">
        <f t="shared" si="13"/>
        <v>-2.8906091257424733E-2</v>
      </c>
      <c r="I107" s="48">
        <f t="shared" si="14"/>
        <v>-3.6038722657047337</v>
      </c>
    </row>
    <row r="108" spans="1:9" x14ac:dyDescent="0.25">
      <c r="A108" s="45">
        <f t="shared" si="15"/>
        <v>91</v>
      </c>
      <c r="B108" s="46">
        <f t="shared" si="16"/>
        <v>44652</v>
      </c>
      <c r="C108" s="47">
        <f t="shared" si="17"/>
        <v>-3.6038722657047337</v>
      </c>
      <c r="D108" s="47">
        <f t="shared" si="9"/>
        <v>0.10623522355634138</v>
      </c>
      <c r="E108" s="47">
        <f t="shared" si="10"/>
        <v>0</v>
      </c>
      <c r="F108" s="47">
        <f t="shared" si="11"/>
        <v>0.10623522355634138</v>
      </c>
      <c r="G108" s="47">
        <f t="shared" si="12"/>
        <v>0.13626749243721417</v>
      </c>
      <c r="H108" s="47">
        <f t="shared" si="13"/>
        <v>-3.0032268880872782E-2</v>
      </c>
      <c r="I108" s="48">
        <f t="shared" si="14"/>
        <v>-3.740139758141948</v>
      </c>
    </row>
    <row r="109" spans="1:9" x14ac:dyDescent="0.25">
      <c r="A109" s="45">
        <f t="shared" si="15"/>
        <v>92</v>
      </c>
      <c r="B109" s="46">
        <f t="shared" si="16"/>
        <v>44682</v>
      </c>
      <c r="C109" s="47">
        <f t="shared" si="17"/>
        <v>-3.740139758141948</v>
      </c>
      <c r="D109" s="47">
        <f t="shared" si="9"/>
        <v>0.10623522355634138</v>
      </c>
      <c r="E109" s="47">
        <f t="shared" si="10"/>
        <v>0</v>
      </c>
      <c r="F109" s="47">
        <f t="shared" si="11"/>
        <v>0.10623522355634138</v>
      </c>
      <c r="G109" s="47">
        <f t="shared" si="12"/>
        <v>0.13740305487419094</v>
      </c>
      <c r="H109" s="47">
        <f t="shared" si="13"/>
        <v>-3.116783131784957E-2</v>
      </c>
      <c r="I109" s="48">
        <f t="shared" si="14"/>
        <v>-3.8775428130161389</v>
      </c>
    </row>
    <row r="110" spans="1:9" x14ac:dyDescent="0.25">
      <c r="A110" s="45">
        <f t="shared" si="15"/>
        <v>93</v>
      </c>
      <c r="B110" s="46">
        <f t="shared" si="16"/>
        <v>44713</v>
      </c>
      <c r="C110" s="47">
        <f t="shared" si="17"/>
        <v>-3.8775428130161389</v>
      </c>
      <c r="D110" s="47">
        <f t="shared" si="9"/>
        <v>0.10623522355634138</v>
      </c>
      <c r="E110" s="47">
        <f t="shared" si="10"/>
        <v>0</v>
      </c>
      <c r="F110" s="47">
        <f t="shared" si="11"/>
        <v>0.10623522355634138</v>
      </c>
      <c r="G110" s="47">
        <f t="shared" si="12"/>
        <v>0.13854808033147586</v>
      </c>
      <c r="H110" s="47">
        <f t="shared" si="13"/>
        <v>-3.2312856775134492E-2</v>
      </c>
      <c r="I110" s="48">
        <f t="shared" si="14"/>
        <v>-4.0160908933476147</v>
      </c>
    </row>
    <row r="111" spans="1:9" x14ac:dyDescent="0.25">
      <c r="A111" s="45">
        <f t="shared" si="15"/>
        <v>94</v>
      </c>
      <c r="B111" s="46">
        <f t="shared" si="16"/>
        <v>44743</v>
      </c>
      <c r="C111" s="47">
        <f t="shared" si="17"/>
        <v>-4.0160908933476147</v>
      </c>
      <c r="D111" s="47">
        <f t="shared" si="9"/>
        <v>0.10623522355634138</v>
      </c>
      <c r="E111" s="47">
        <f t="shared" si="10"/>
        <v>0</v>
      </c>
      <c r="F111" s="47">
        <f t="shared" si="11"/>
        <v>0.10623522355634138</v>
      </c>
      <c r="G111" s="47">
        <f t="shared" si="12"/>
        <v>0.13970264766757151</v>
      </c>
      <c r="H111" s="47">
        <f t="shared" si="13"/>
        <v>-3.3467424111230125E-2</v>
      </c>
      <c r="I111" s="48">
        <f t="shared" si="14"/>
        <v>-4.1557935410151865</v>
      </c>
    </row>
    <row r="112" spans="1:9" x14ac:dyDescent="0.25">
      <c r="A112" s="45">
        <f t="shared" si="15"/>
        <v>95</v>
      </c>
      <c r="B112" s="46">
        <f t="shared" si="16"/>
        <v>44774</v>
      </c>
      <c r="C112" s="47">
        <f t="shared" si="17"/>
        <v>-4.1557935410151865</v>
      </c>
      <c r="D112" s="47">
        <f t="shared" si="9"/>
        <v>0.10623522355634138</v>
      </c>
      <c r="E112" s="47">
        <f t="shared" si="10"/>
        <v>0</v>
      </c>
      <c r="F112" s="47">
        <f t="shared" si="11"/>
        <v>0.10623522355634138</v>
      </c>
      <c r="G112" s="47">
        <f t="shared" si="12"/>
        <v>0.1408668363981346</v>
      </c>
      <c r="H112" s="47">
        <f t="shared" si="13"/>
        <v>-3.4631612841793225E-2</v>
      </c>
      <c r="I112" s="48">
        <f t="shared" si="14"/>
        <v>-4.2966603774133212</v>
      </c>
    </row>
    <row r="113" spans="1:9" x14ac:dyDescent="0.25">
      <c r="A113" s="45">
        <f t="shared" si="15"/>
        <v>96</v>
      </c>
      <c r="B113" s="46">
        <f t="shared" si="16"/>
        <v>44805</v>
      </c>
      <c r="C113" s="47">
        <f t="shared" si="17"/>
        <v>-4.2966603774133212</v>
      </c>
      <c r="D113" s="47">
        <f t="shared" si="9"/>
        <v>0.10623522355634138</v>
      </c>
      <c r="E113" s="47">
        <f t="shared" si="10"/>
        <v>0</v>
      </c>
      <c r="F113" s="47">
        <f t="shared" si="11"/>
        <v>0.10623522355634138</v>
      </c>
      <c r="G113" s="47">
        <f t="shared" si="12"/>
        <v>0.1420407267014524</v>
      </c>
      <c r="H113" s="47">
        <f t="shared" si="13"/>
        <v>-3.5805503145111016E-2</v>
      </c>
      <c r="I113" s="48">
        <f t="shared" si="14"/>
        <v>-4.4387011041147737</v>
      </c>
    </row>
    <row r="114" spans="1:9" x14ac:dyDescent="0.25">
      <c r="A114" s="45">
        <f t="shared" si="15"/>
        <v>97</v>
      </c>
      <c r="B114" s="46">
        <f t="shared" si="16"/>
        <v>44835</v>
      </c>
      <c r="C114" s="47">
        <f t="shared" si="17"/>
        <v>-4.4387011041147737</v>
      </c>
      <c r="D114" s="47">
        <f t="shared" si="9"/>
        <v>0.10623522355634138</v>
      </c>
      <c r="E114" s="47">
        <f t="shared" si="10"/>
        <v>0</v>
      </c>
      <c r="F114" s="47">
        <f t="shared" si="11"/>
        <v>0.10623522355634138</v>
      </c>
      <c r="G114" s="47">
        <f t="shared" si="12"/>
        <v>0.1432243994239645</v>
      </c>
      <c r="H114" s="47">
        <f t="shared" si="13"/>
        <v>-3.6989175867623118E-2</v>
      </c>
      <c r="I114" s="48">
        <f t="shared" si="14"/>
        <v>-4.5819255035387378</v>
      </c>
    </row>
    <row r="115" spans="1:9" x14ac:dyDescent="0.25">
      <c r="A115" s="45">
        <f t="shared" si="15"/>
        <v>98</v>
      </c>
      <c r="B115" s="46">
        <f t="shared" si="16"/>
        <v>44866</v>
      </c>
      <c r="C115" s="47">
        <f t="shared" si="17"/>
        <v>-4.5819255035387378</v>
      </c>
      <c r="D115" s="47">
        <f t="shared" si="9"/>
        <v>0.10623522355634138</v>
      </c>
      <c r="E115" s="47">
        <f t="shared" si="10"/>
        <v>0</v>
      </c>
      <c r="F115" s="47">
        <f t="shared" si="11"/>
        <v>0.10623522355634138</v>
      </c>
      <c r="G115" s="47">
        <f t="shared" si="12"/>
        <v>0.14441793608583087</v>
      </c>
      <c r="H115" s="47">
        <f t="shared" si="13"/>
        <v>-3.8182712529489481E-2</v>
      </c>
      <c r="I115" s="48">
        <f t="shared" si="14"/>
        <v>-4.7263434396245687</v>
      </c>
    </row>
    <row r="116" spans="1:9" x14ac:dyDescent="0.25">
      <c r="A116" s="45">
        <f t="shared" si="15"/>
        <v>99</v>
      </c>
      <c r="B116" s="46">
        <f t="shared" si="16"/>
        <v>44896</v>
      </c>
      <c r="C116" s="47">
        <f t="shared" si="17"/>
        <v>-4.7263434396245687</v>
      </c>
      <c r="D116" s="47">
        <f t="shared" si="9"/>
        <v>0.10623522355634138</v>
      </c>
      <c r="E116" s="47">
        <f t="shared" si="10"/>
        <v>0</v>
      </c>
      <c r="F116" s="47">
        <f t="shared" si="11"/>
        <v>0.10623522355634138</v>
      </c>
      <c r="G116" s="47">
        <f t="shared" si="12"/>
        <v>0.14562141888654612</v>
      </c>
      <c r="H116" s="47">
        <f t="shared" si="13"/>
        <v>-3.9386195330204744E-2</v>
      </c>
      <c r="I116" s="48">
        <f t="shared" si="14"/>
        <v>-4.8719648585111148</v>
      </c>
    </row>
    <row r="117" spans="1:9" x14ac:dyDescent="0.25">
      <c r="A117" s="45">
        <f t="shared" si="15"/>
        <v>100</v>
      </c>
      <c r="B117" s="46">
        <f t="shared" si="16"/>
        <v>44927</v>
      </c>
      <c r="C117" s="47">
        <f t="shared" si="17"/>
        <v>-4.8719648585111148</v>
      </c>
      <c r="D117" s="47">
        <f t="shared" si="9"/>
        <v>0.10623522355634138</v>
      </c>
      <c r="E117" s="47">
        <f t="shared" si="10"/>
        <v>0</v>
      </c>
      <c r="F117" s="47">
        <f t="shared" si="11"/>
        <v>0.10623522355634138</v>
      </c>
      <c r="G117" s="47">
        <f t="shared" si="12"/>
        <v>0.14683493071060066</v>
      </c>
      <c r="H117" s="47">
        <f t="shared" si="13"/>
        <v>-4.0599707154259292E-2</v>
      </c>
      <c r="I117" s="48">
        <f t="shared" si="14"/>
        <v>-5.0187997892217151</v>
      </c>
    </row>
    <row r="118" spans="1:9" x14ac:dyDescent="0.25">
      <c r="A118" s="45">
        <f t="shared" si="15"/>
        <v>101</v>
      </c>
      <c r="B118" s="46">
        <f t="shared" si="16"/>
        <v>44958</v>
      </c>
      <c r="C118" s="47">
        <f t="shared" si="17"/>
        <v>-5.0187997892217151</v>
      </c>
      <c r="D118" s="47">
        <f t="shared" si="9"/>
        <v>0.10623522355634138</v>
      </c>
      <c r="E118" s="47">
        <f t="shared" si="10"/>
        <v>0</v>
      </c>
      <c r="F118" s="47">
        <f t="shared" si="11"/>
        <v>0.10623522355634138</v>
      </c>
      <c r="G118" s="47">
        <f t="shared" si="12"/>
        <v>0.148058555133189</v>
      </c>
      <c r="H118" s="47">
        <f t="shared" si="13"/>
        <v>-4.1823331576847624E-2</v>
      </c>
      <c r="I118" s="48">
        <f t="shared" si="14"/>
        <v>-5.1668583443549041</v>
      </c>
    </row>
    <row r="119" spans="1:9" x14ac:dyDescent="0.25">
      <c r="A119" s="45">
        <f t="shared" si="15"/>
        <v>102</v>
      </c>
      <c r="B119" s="46">
        <f t="shared" si="16"/>
        <v>44986</v>
      </c>
      <c r="C119" s="47">
        <f t="shared" si="17"/>
        <v>-5.1668583443549041</v>
      </c>
      <c r="D119" s="47">
        <f t="shared" si="9"/>
        <v>0.10623522355634138</v>
      </c>
      <c r="E119" s="47">
        <f t="shared" si="10"/>
        <v>0</v>
      </c>
      <c r="F119" s="47">
        <f t="shared" si="11"/>
        <v>0.10623522355634138</v>
      </c>
      <c r="G119" s="47">
        <f t="shared" si="12"/>
        <v>0.14929237642596557</v>
      </c>
      <c r="H119" s="47">
        <f t="shared" si="13"/>
        <v>-4.30571528696242E-2</v>
      </c>
      <c r="I119" s="48">
        <f t="shared" si="14"/>
        <v>-5.31615072078087</v>
      </c>
    </row>
    <row r="120" spans="1:9" x14ac:dyDescent="0.25">
      <c r="A120" s="45">
        <f t="shared" si="15"/>
        <v>103</v>
      </c>
      <c r="B120" s="46">
        <f t="shared" si="16"/>
        <v>45017</v>
      </c>
      <c r="C120" s="47">
        <f t="shared" si="17"/>
        <v>-5.31615072078087</v>
      </c>
      <c r="D120" s="47">
        <f t="shared" si="9"/>
        <v>0.10623522355634138</v>
      </c>
      <c r="E120" s="47">
        <f t="shared" si="10"/>
        <v>0</v>
      </c>
      <c r="F120" s="47">
        <f t="shared" si="11"/>
        <v>0.10623522355634138</v>
      </c>
      <c r="G120" s="47">
        <f t="shared" si="12"/>
        <v>0.15053647956284863</v>
      </c>
      <c r="H120" s="47">
        <f t="shared" si="13"/>
        <v>-4.430125600650725E-2</v>
      </c>
      <c r="I120" s="48">
        <f t="shared" si="14"/>
        <v>-5.4666872003437188</v>
      </c>
    </row>
    <row r="121" spans="1:9" x14ac:dyDescent="0.25">
      <c r="A121" s="45">
        <f t="shared" si="15"/>
        <v>104</v>
      </c>
      <c r="B121" s="46">
        <f t="shared" si="16"/>
        <v>45047</v>
      </c>
      <c r="C121" s="47">
        <f t="shared" si="17"/>
        <v>-5.4666872003437188</v>
      </c>
      <c r="D121" s="47">
        <f t="shared" si="9"/>
        <v>0.10623522355634138</v>
      </c>
      <c r="E121" s="47">
        <f t="shared" si="10"/>
        <v>0</v>
      </c>
      <c r="F121" s="47">
        <f t="shared" si="11"/>
        <v>0.10623522355634138</v>
      </c>
      <c r="G121" s="47">
        <f t="shared" si="12"/>
        <v>0.15179095022587238</v>
      </c>
      <c r="H121" s="47">
        <f t="shared" si="13"/>
        <v>-4.5555726669530998E-2</v>
      </c>
      <c r="I121" s="48">
        <f t="shared" si="14"/>
        <v>-5.6184781505695911</v>
      </c>
    </row>
    <row r="122" spans="1:9" x14ac:dyDescent="0.25">
      <c r="A122" s="45">
        <f t="shared" si="15"/>
        <v>105</v>
      </c>
      <c r="B122" s="46">
        <f t="shared" si="16"/>
        <v>45078</v>
      </c>
      <c r="C122" s="47">
        <f t="shared" si="17"/>
        <v>-5.6184781505695911</v>
      </c>
      <c r="D122" s="47">
        <f t="shared" si="9"/>
        <v>0.10623522355634138</v>
      </c>
      <c r="E122" s="47">
        <f t="shared" si="10"/>
        <v>0</v>
      </c>
      <c r="F122" s="47">
        <f t="shared" si="11"/>
        <v>0.10623522355634138</v>
      </c>
      <c r="G122" s="47">
        <f t="shared" si="12"/>
        <v>0.15305587481108798</v>
      </c>
      <c r="H122" s="47">
        <f t="shared" si="13"/>
        <v>-4.6820651254746597E-2</v>
      </c>
      <c r="I122" s="48">
        <f t="shared" si="14"/>
        <v>-5.7715340253806788</v>
      </c>
    </row>
    <row r="123" spans="1:9" x14ac:dyDescent="0.25">
      <c r="A123" s="45">
        <f t="shared" si="15"/>
        <v>106</v>
      </c>
      <c r="B123" s="46">
        <f t="shared" si="16"/>
        <v>45108</v>
      </c>
      <c r="C123" s="47">
        <f t="shared" si="17"/>
        <v>-5.7715340253806788</v>
      </c>
      <c r="D123" s="47">
        <f t="shared" si="9"/>
        <v>0.10623522355634138</v>
      </c>
      <c r="E123" s="47">
        <f t="shared" si="10"/>
        <v>0</v>
      </c>
      <c r="F123" s="47">
        <f t="shared" si="11"/>
        <v>0.10623522355634138</v>
      </c>
      <c r="G123" s="47">
        <f t="shared" si="12"/>
        <v>0.15433134043451371</v>
      </c>
      <c r="H123" s="47">
        <f t="shared" si="13"/>
        <v>-4.8096116878172328E-2</v>
      </c>
      <c r="I123" s="48">
        <f t="shared" si="14"/>
        <v>-5.9258653658151923</v>
      </c>
    </row>
    <row r="124" spans="1:9" x14ac:dyDescent="0.25">
      <c r="A124" s="45">
        <f t="shared" si="15"/>
        <v>107</v>
      </c>
      <c r="B124" s="46">
        <f t="shared" si="16"/>
        <v>45139</v>
      </c>
      <c r="C124" s="47">
        <f t="shared" si="17"/>
        <v>-5.9258653658151923</v>
      </c>
      <c r="D124" s="47">
        <f t="shared" si="9"/>
        <v>0.10623522355634138</v>
      </c>
      <c r="E124" s="47">
        <f t="shared" si="10"/>
        <v>0</v>
      </c>
      <c r="F124" s="47">
        <f t="shared" si="11"/>
        <v>0.10623522355634138</v>
      </c>
      <c r="G124" s="47">
        <f t="shared" si="12"/>
        <v>0.15561743493813465</v>
      </c>
      <c r="H124" s="47">
        <f t="shared" si="13"/>
        <v>-4.9382211381793273E-2</v>
      </c>
      <c r="I124" s="48">
        <f t="shared" si="14"/>
        <v>-6.081482800753327</v>
      </c>
    </row>
    <row r="125" spans="1:9" x14ac:dyDescent="0.25">
      <c r="A125" s="45">
        <f t="shared" si="15"/>
        <v>108</v>
      </c>
      <c r="B125" s="46">
        <f t="shared" si="16"/>
        <v>45170</v>
      </c>
      <c r="C125" s="47">
        <f t="shared" si="17"/>
        <v>-6.081482800753327</v>
      </c>
      <c r="D125" s="47">
        <f t="shared" si="9"/>
        <v>0.10623522355634138</v>
      </c>
      <c r="E125" s="47">
        <f t="shared" si="10"/>
        <v>0</v>
      </c>
      <c r="F125" s="47">
        <f t="shared" si="11"/>
        <v>0.10623522355634138</v>
      </c>
      <c r="G125" s="47">
        <f t="shared" si="12"/>
        <v>0.15691424689595243</v>
      </c>
      <c r="H125" s="47">
        <f t="shared" si="13"/>
        <v>-5.0679023339611058E-2</v>
      </c>
      <c r="I125" s="48">
        <f t="shared" si="14"/>
        <v>-6.2383970476492792</v>
      </c>
    </row>
    <row r="126" spans="1:9" x14ac:dyDescent="0.25">
      <c r="A126" s="45">
        <f t="shared" si="15"/>
        <v>109</v>
      </c>
      <c r="B126" s="46">
        <f t="shared" si="16"/>
        <v>45200</v>
      </c>
      <c r="C126" s="47">
        <f t="shared" si="17"/>
        <v>-6.2383970476492792</v>
      </c>
      <c r="D126" s="47">
        <f t="shared" si="9"/>
        <v>0.10623522355634138</v>
      </c>
      <c r="E126" s="47">
        <f t="shared" si="10"/>
        <v>0</v>
      </c>
      <c r="F126" s="47">
        <f t="shared" si="11"/>
        <v>0.10623522355634138</v>
      </c>
      <c r="G126" s="47">
        <f t="shared" si="12"/>
        <v>0.15822186562008539</v>
      </c>
      <c r="H126" s="47">
        <f t="shared" si="13"/>
        <v>-5.1986642063744003E-2</v>
      </c>
      <c r="I126" s="48">
        <f t="shared" si="14"/>
        <v>-6.3966189132693643</v>
      </c>
    </row>
    <row r="127" spans="1:9" x14ac:dyDescent="0.25">
      <c r="A127" s="45">
        <f t="shared" si="15"/>
        <v>110</v>
      </c>
      <c r="B127" s="46">
        <f t="shared" si="16"/>
        <v>45231</v>
      </c>
      <c r="C127" s="47">
        <f t="shared" si="17"/>
        <v>-6.3966189132693643</v>
      </c>
      <c r="D127" s="47">
        <f t="shared" si="9"/>
        <v>0.10623522355634138</v>
      </c>
      <c r="E127" s="47">
        <f t="shared" si="10"/>
        <v>0</v>
      </c>
      <c r="F127" s="47">
        <f t="shared" si="11"/>
        <v>0.10623522355634138</v>
      </c>
      <c r="G127" s="47">
        <f t="shared" si="12"/>
        <v>0.15954038116691943</v>
      </c>
      <c r="H127" s="47">
        <f t="shared" si="13"/>
        <v>-5.3305157610578045E-2</v>
      </c>
      <c r="I127" s="48">
        <f t="shared" si="14"/>
        <v>-6.5561592944362834</v>
      </c>
    </row>
    <row r="128" spans="1:9" x14ac:dyDescent="0.25">
      <c r="A128" s="45">
        <f t="shared" si="15"/>
        <v>111</v>
      </c>
      <c r="B128" s="46">
        <f t="shared" si="16"/>
        <v>45261</v>
      </c>
      <c r="C128" s="47">
        <f t="shared" si="17"/>
        <v>-6.5561592944362834</v>
      </c>
      <c r="D128" s="47">
        <f t="shared" si="9"/>
        <v>0.10623522355634138</v>
      </c>
      <c r="E128" s="47">
        <f t="shared" si="10"/>
        <v>0</v>
      </c>
      <c r="F128" s="47">
        <f t="shared" si="11"/>
        <v>0.10623522355634138</v>
      </c>
      <c r="G128" s="47">
        <f t="shared" si="12"/>
        <v>0.1608698843433104</v>
      </c>
      <c r="H128" s="47">
        <f t="shared" si="13"/>
        <v>-5.4634660786969026E-2</v>
      </c>
      <c r="I128" s="48">
        <f t="shared" si="14"/>
        <v>-6.7170291787795939</v>
      </c>
    </row>
    <row r="129" spans="1:9" x14ac:dyDescent="0.25">
      <c r="A129" s="45">
        <f t="shared" si="15"/>
        <v>112</v>
      </c>
      <c r="B129" s="46">
        <f t="shared" si="16"/>
        <v>45292</v>
      </c>
      <c r="C129" s="47">
        <f t="shared" si="17"/>
        <v>-6.7170291787795939</v>
      </c>
      <c r="D129" s="47">
        <f t="shared" si="9"/>
        <v>0.10623522355634138</v>
      </c>
      <c r="E129" s="47">
        <f t="shared" si="10"/>
        <v>0</v>
      </c>
      <c r="F129" s="47">
        <f t="shared" si="11"/>
        <v>0.10623522355634138</v>
      </c>
      <c r="G129" s="47">
        <f t="shared" si="12"/>
        <v>0.16221046671283801</v>
      </c>
      <c r="H129" s="47">
        <f t="shared" si="13"/>
        <v>-5.5975243156496622E-2</v>
      </c>
      <c r="I129" s="48">
        <f t="shared" si="14"/>
        <v>-6.8792396454924321</v>
      </c>
    </row>
    <row r="130" spans="1:9" x14ac:dyDescent="0.25">
      <c r="A130" s="45">
        <f t="shared" si="15"/>
        <v>113</v>
      </c>
      <c r="B130" s="46">
        <f t="shared" si="16"/>
        <v>45323</v>
      </c>
      <c r="C130" s="47">
        <f t="shared" si="17"/>
        <v>-6.8792396454924321</v>
      </c>
      <c r="D130" s="47">
        <f t="shared" si="9"/>
        <v>0.10623522355634138</v>
      </c>
      <c r="E130" s="47">
        <f t="shared" si="10"/>
        <v>0</v>
      </c>
      <c r="F130" s="47">
        <f t="shared" si="11"/>
        <v>0.10623522355634138</v>
      </c>
      <c r="G130" s="47">
        <f t="shared" si="12"/>
        <v>0.16356222060211165</v>
      </c>
      <c r="H130" s="47">
        <f t="shared" si="13"/>
        <v>-5.7326997045770267E-2</v>
      </c>
      <c r="I130" s="48">
        <f t="shared" si="14"/>
        <v>-7.0428018660945435</v>
      </c>
    </row>
    <row r="131" spans="1:9" x14ac:dyDescent="0.25">
      <c r="A131" s="45">
        <f t="shared" si="15"/>
        <v>114</v>
      </c>
      <c r="B131" s="46">
        <f t="shared" si="16"/>
        <v>45352</v>
      </c>
      <c r="C131" s="47">
        <f t="shared" si="17"/>
        <v>-7.0428018660945435</v>
      </c>
      <c r="D131" s="47">
        <f t="shared" si="9"/>
        <v>0.10623522355634138</v>
      </c>
      <c r="E131" s="47">
        <f t="shared" si="10"/>
        <v>0</v>
      </c>
      <c r="F131" s="47">
        <f t="shared" si="11"/>
        <v>0.10623522355634138</v>
      </c>
      <c r="G131" s="47">
        <f t="shared" si="12"/>
        <v>0.16492523910712925</v>
      </c>
      <c r="H131" s="47">
        <f t="shared" si="13"/>
        <v>-5.8690015550787865E-2</v>
      </c>
      <c r="I131" s="48">
        <f t="shared" si="14"/>
        <v>-7.2077271052016725</v>
      </c>
    </row>
    <row r="132" spans="1:9" x14ac:dyDescent="0.25">
      <c r="A132" s="45">
        <f t="shared" si="15"/>
        <v>115</v>
      </c>
      <c r="B132" s="46">
        <f t="shared" si="16"/>
        <v>45383</v>
      </c>
      <c r="C132" s="47">
        <f t="shared" si="17"/>
        <v>-7.2077271052016725</v>
      </c>
      <c r="D132" s="47">
        <f t="shared" si="9"/>
        <v>0.10623522355634138</v>
      </c>
      <c r="E132" s="47">
        <f t="shared" si="10"/>
        <v>0</v>
      </c>
      <c r="F132" s="47">
        <f t="shared" si="11"/>
        <v>0.10623522355634138</v>
      </c>
      <c r="G132" s="47">
        <f t="shared" si="12"/>
        <v>0.16629961609968866</v>
      </c>
      <c r="H132" s="47">
        <f t="shared" si="13"/>
        <v>-6.0064392543347278E-2</v>
      </c>
      <c r="I132" s="48">
        <f t="shared" si="14"/>
        <v>-7.3740267213013615</v>
      </c>
    </row>
    <row r="133" spans="1:9" x14ac:dyDescent="0.25">
      <c r="A133" s="45">
        <f t="shared" si="15"/>
        <v>116</v>
      </c>
      <c r="B133" s="46">
        <f t="shared" si="16"/>
        <v>45413</v>
      </c>
      <c r="C133" s="47">
        <f t="shared" si="17"/>
        <v>-7.3740267213013615</v>
      </c>
      <c r="D133" s="47">
        <f t="shared" si="9"/>
        <v>0.10623522355634138</v>
      </c>
      <c r="E133" s="47">
        <f t="shared" si="10"/>
        <v>0</v>
      </c>
      <c r="F133" s="47">
        <f t="shared" si="11"/>
        <v>0.10623522355634138</v>
      </c>
      <c r="G133" s="47">
        <f t="shared" si="12"/>
        <v>0.16768544623385273</v>
      </c>
      <c r="H133" s="47">
        <f t="shared" si="13"/>
        <v>-6.1450222677511351E-2</v>
      </c>
      <c r="I133" s="48">
        <f t="shared" si="14"/>
        <v>-7.5417121675352146</v>
      </c>
    </row>
    <row r="134" spans="1:9" x14ac:dyDescent="0.25">
      <c r="A134" s="45">
        <f t="shared" si="15"/>
        <v>117</v>
      </c>
      <c r="B134" s="46">
        <f t="shared" si="16"/>
        <v>45444</v>
      </c>
      <c r="C134" s="47">
        <f t="shared" si="17"/>
        <v>-7.5417121675352146</v>
      </c>
      <c r="D134" s="47">
        <f t="shared" si="9"/>
        <v>0.10623522355634138</v>
      </c>
      <c r="E134" s="47">
        <f t="shared" si="10"/>
        <v>0</v>
      </c>
      <c r="F134" s="47">
        <f t="shared" si="11"/>
        <v>0.10623522355634138</v>
      </c>
      <c r="G134" s="47">
        <f t="shared" si="12"/>
        <v>0.16908282495246818</v>
      </c>
      <c r="H134" s="47">
        <f t="shared" si="13"/>
        <v>-6.2847601396126787E-2</v>
      </c>
      <c r="I134" s="48">
        <f t="shared" si="14"/>
        <v>-7.7107949924876831</v>
      </c>
    </row>
    <row r="135" spans="1:9" x14ac:dyDescent="0.25">
      <c r="A135" s="45">
        <f t="shared" si="15"/>
        <v>118</v>
      </c>
      <c r="B135" s="46">
        <f t="shared" si="16"/>
        <v>45474</v>
      </c>
      <c r="C135" s="47">
        <f t="shared" si="17"/>
        <v>-7.7107949924876831</v>
      </c>
      <c r="D135" s="47">
        <f t="shared" si="9"/>
        <v>0.10623522355634138</v>
      </c>
      <c r="E135" s="47">
        <f t="shared" si="10"/>
        <v>0</v>
      </c>
      <c r="F135" s="47">
        <f t="shared" si="11"/>
        <v>0.10623522355634138</v>
      </c>
      <c r="G135" s="47">
        <f t="shared" si="12"/>
        <v>0.17049184849373875</v>
      </c>
      <c r="H135" s="47">
        <f t="shared" si="13"/>
        <v>-6.4256624937397366E-2</v>
      </c>
      <c r="I135" s="48">
        <f t="shared" si="14"/>
        <v>-7.8812868409814216</v>
      </c>
    </row>
    <row r="136" spans="1:9" x14ac:dyDescent="0.25">
      <c r="A136" s="45">
        <f t="shared" si="15"/>
        <v>119</v>
      </c>
      <c r="B136" s="46">
        <f t="shared" si="16"/>
        <v>45505</v>
      </c>
      <c r="C136" s="47">
        <f t="shared" si="17"/>
        <v>-7.8812868409814216</v>
      </c>
      <c r="D136" s="47">
        <f t="shared" si="9"/>
        <v>0.10623522355634138</v>
      </c>
      <c r="E136" s="47">
        <f t="shared" si="10"/>
        <v>0</v>
      </c>
      <c r="F136" s="47">
        <f t="shared" si="11"/>
        <v>0.10623522355634138</v>
      </c>
      <c r="G136" s="47">
        <f t="shared" si="12"/>
        <v>0.17191261389785323</v>
      </c>
      <c r="H136" s="47">
        <f t="shared" si="13"/>
        <v>-6.5677390341511849E-2</v>
      </c>
      <c r="I136" s="48">
        <f t="shared" si="14"/>
        <v>-8.0531994548792749</v>
      </c>
    </row>
    <row r="137" spans="1:9" x14ac:dyDescent="0.25">
      <c r="A137" s="45">
        <f t="shared" si="15"/>
        <v>120</v>
      </c>
      <c r="B137" s="46">
        <f t="shared" si="16"/>
        <v>45536</v>
      </c>
      <c r="C137" s="47">
        <f t="shared" si="17"/>
        <v>-8.0531994548792749</v>
      </c>
      <c r="D137" s="47">
        <f t="shared" si="9"/>
        <v>0.10623522355634138</v>
      </c>
      <c r="E137" s="47">
        <f t="shared" si="10"/>
        <v>0</v>
      </c>
      <c r="F137" s="47">
        <f t="shared" si="11"/>
        <v>0.10623522355634138</v>
      </c>
      <c r="G137" s="47">
        <f t="shared" si="12"/>
        <v>0.17334521901366867</v>
      </c>
      <c r="H137" s="47">
        <f t="shared" si="13"/>
        <v>-6.7109995457327293E-2</v>
      </c>
      <c r="I137" s="48">
        <f t="shared" si="14"/>
        <v>-8.2265446738929437</v>
      </c>
    </row>
    <row r="138" spans="1:9" x14ac:dyDescent="0.25">
      <c r="A138" s="45">
        <f t="shared" si="15"/>
        <v>121</v>
      </c>
      <c r="B138" s="46">
        <f t="shared" si="16"/>
        <v>45566</v>
      </c>
      <c r="C138" s="47">
        <f t="shared" si="17"/>
        <v>-8.2265446738929437</v>
      </c>
      <c r="D138" s="47">
        <f t="shared" si="9"/>
        <v>0.10623522355634138</v>
      </c>
      <c r="E138" s="47">
        <f t="shared" si="10"/>
        <v>0</v>
      </c>
      <c r="F138" s="47">
        <f t="shared" si="11"/>
        <v>0.10623522355634138</v>
      </c>
      <c r="G138" s="47">
        <f t="shared" si="12"/>
        <v>0.17478976250544925</v>
      </c>
      <c r="H138" s="47">
        <f t="shared" si="13"/>
        <v>-6.855453894910786E-2</v>
      </c>
      <c r="I138" s="48">
        <f t="shared" si="14"/>
        <v>-8.4013344363983933</v>
      </c>
    </row>
    <row r="139" spans="1:9" x14ac:dyDescent="0.25">
      <c r="A139" s="45">
        <f t="shared" si="15"/>
        <v>122</v>
      </c>
      <c r="B139" s="46">
        <f t="shared" si="16"/>
        <v>45597</v>
      </c>
      <c r="C139" s="47">
        <f t="shared" si="17"/>
        <v>-8.4013344363983933</v>
      </c>
      <c r="D139" s="47">
        <f t="shared" si="9"/>
        <v>0.10623522355634138</v>
      </c>
      <c r="E139" s="47">
        <f t="shared" si="10"/>
        <v>0</v>
      </c>
      <c r="F139" s="47">
        <f t="shared" si="11"/>
        <v>0.10623522355634138</v>
      </c>
      <c r="G139" s="47">
        <f t="shared" si="12"/>
        <v>0.17624634385966131</v>
      </c>
      <c r="H139" s="47">
        <f t="shared" si="13"/>
        <v>-7.0011120303319949E-2</v>
      </c>
      <c r="I139" s="48">
        <f t="shared" si="14"/>
        <v>-8.5775807802580548</v>
      </c>
    </row>
    <row r="140" spans="1:9" x14ac:dyDescent="0.25">
      <c r="A140" s="45">
        <f t="shared" si="15"/>
        <v>123</v>
      </c>
      <c r="B140" s="46">
        <f t="shared" si="16"/>
        <v>45627</v>
      </c>
      <c r="C140" s="47">
        <f t="shared" si="17"/>
        <v>-8.5775807802580548</v>
      </c>
      <c r="D140" s="47">
        <f t="shared" si="9"/>
        <v>0.10623522355634138</v>
      </c>
      <c r="E140" s="47">
        <f t="shared" si="10"/>
        <v>0</v>
      </c>
      <c r="F140" s="47">
        <f t="shared" si="11"/>
        <v>0.10623522355634138</v>
      </c>
      <c r="G140" s="47">
        <f t="shared" si="12"/>
        <v>0.17771506339182519</v>
      </c>
      <c r="H140" s="47">
        <f t="shared" si="13"/>
        <v>-7.1479839835483797E-2</v>
      </c>
      <c r="I140" s="48">
        <f t="shared" si="14"/>
        <v>-8.7552958436498791</v>
      </c>
    </row>
    <row r="141" spans="1:9" x14ac:dyDescent="0.25">
      <c r="A141" s="45">
        <f t="shared" si="15"/>
        <v>124</v>
      </c>
      <c r="B141" s="46">
        <f t="shared" si="16"/>
        <v>45658</v>
      </c>
      <c r="C141" s="47">
        <f t="shared" si="17"/>
        <v>-8.7552958436498791</v>
      </c>
      <c r="D141" s="47">
        <f t="shared" si="9"/>
        <v>0.10623522355634138</v>
      </c>
      <c r="E141" s="47">
        <f t="shared" si="10"/>
        <v>0</v>
      </c>
      <c r="F141" s="47">
        <f t="shared" si="11"/>
        <v>0.10623522355634138</v>
      </c>
      <c r="G141" s="47">
        <f t="shared" si="12"/>
        <v>0.17919602225342371</v>
      </c>
      <c r="H141" s="47">
        <f t="shared" si="13"/>
        <v>-7.296079869708233E-2</v>
      </c>
      <c r="I141" s="48">
        <f t="shared" si="14"/>
        <v>-8.9344918659033024</v>
      </c>
    </row>
    <row r="142" spans="1:9" x14ac:dyDescent="0.25">
      <c r="A142" s="45">
        <f t="shared" si="15"/>
        <v>125</v>
      </c>
      <c r="B142" s="46">
        <f t="shared" si="16"/>
        <v>45689</v>
      </c>
      <c r="C142" s="47">
        <f t="shared" si="17"/>
        <v>-8.9344918659033024</v>
      </c>
      <c r="D142" s="47">
        <f t="shared" si="9"/>
        <v>0.10623522355634138</v>
      </c>
      <c r="E142" s="47">
        <f t="shared" si="10"/>
        <v>0</v>
      </c>
      <c r="F142" s="47">
        <f t="shared" si="11"/>
        <v>0.10623522355634138</v>
      </c>
      <c r="G142" s="47">
        <f t="shared" si="12"/>
        <v>0.1806893224388689</v>
      </c>
      <c r="H142" s="47">
        <f t="shared" si="13"/>
        <v>-7.445409888252752E-2</v>
      </c>
      <c r="I142" s="48">
        <f t="shared" si="14"/>
        <v>-9.1151811883421718</v>
      </c>
    </row>
    <row r="143" spans="1:9" x14ac:dyDescent="0.25">
      <c r="A143" s="45">
        <f t="shared" si="15"/>
        <v>126</v>
      </c>
      <c r="B143" s="46">
        <f t="shared" si="16"/>
        <v>45717</v>
      </c>
      <c r="C143" s="47">
        <f t="shared" si="17"/>
        <v>-9.1151811883421718</v>
      </c>
      <c r="D143" s="47">
        <f t="shared" si="9"/>
        <v>0.10623522355634138</v>
      </c>
      <c r="E143" s="47">
        <f t="shared" si="10"/>
        <v>0</v>
      </c>
      <c r="F143" s="47">
        <f t="shared" si="11"/>
        <v>0.10623522355634138</v>
      </c>
      <c r="G143" s="47">
        <f t="shared" si="12"/>
        <v>0.18219506679252614</v>
      </c>
      <c r="H143" s="47">
        <f t="shared" si="13"/>
        <v>-7.5959843236184765E-2</v>
      </c>
      <c r="I143" s="48">
        <f t="shared" si="14"/>
        <v>-9.2973762551346972</v>
      </c>
    </row>
    <row r="144" spans="1:9" x14ac:dyDescent="0.25">
      <c r="A144" s="45">
        <f t="shared" si="15"/>
        <v>127</v>
      </c>
      <c r="B144" s="46">
        <f t="shared" si="16"/>
        <v>45748</v>
      </c>
      <c r="C144" s="47">
        <f t="shared" si="17"/>
        <v>-9.2973762551346972</v>
      </c>
      <c r="D144" s="47">
        <f t="shared" si="9"/>
        <v>0.10623522355634138</v>
      </c>
      <c r="E144" s="47">
        <f t="shared" si="10"/>
        <v>0</v>
      </c>
      <c r="F144" s="47">
        <f t="shared" si="11"/>
        <v>0.10623522355634138</v>
      </c>
      <c r="G144" s="47">
        <f t="shared" si="12"/>
        <v>0.18371335901579719</v>
      </c>
      <c r="H144" s="47">
        <f t="shared" si="13"/>
        <v>-7.747813545945581E-2</v>
      </c>
      <c r="I144" s="48">
        <f t="shared" si="14"/>
        <v>-9.4810896141504948</v>
      </c>
    </row>
    <row r="145" spans="1:9" x14ac:dyDescent="0.25">
      <c r="A145" s="45">
        <f t="shared" si="15"/>
        <v>128</v>
      </c>
      <c r="B145" s="46">
        <f t="shared" si="16"/>
        <v>45778</v>
      </c>
      <c r="C145" s="47">
        <f t="shared" si="17"/>
        <v>-9.4810896141504948</v>
      </c>
      <c r="D145" s="47">
        <f t="shared" si="9"/>
        <v>0.10623522355634138</v>
      </c>
      <c r="E145" s="47">
        <f t="shared" si="10"/>
        <v>0</v>
      </c>
      <c r="F145" s="47">
        <f t="shared" si="11"/>
        <v>0.10623522355634138</v>
      </c>
      <c r="G145" s="47">
        <f t="shared" si="12"/>
        <v>0.18524430367426217</v>
      </c>
      <c r="H145" s="47">
        <f t="shared" si="13"/>
        <v>-7.9009080117920794E-2</v>
      </c>
      <c r="I145" s="48">
        <f t="shared" si="14"/>
        <v>-9.6663339178247565</v>
      </c>
    </row>
    <row r="146" spans="1:9" x14ac:dyDescent="0.25">
      <c r="A146" s="45">
        <f t="shared" si="15"/>
        <v>129</v>
      </c>
      <c r="B146" s="46">
        <f t="shared" si="16"/>
        <v>45809</v>
      </c>
      <c r="C146" s="47">
        <f t="shared" si="17"/>
        <v>-9.6663339178247565</v>
      </c>
      <c r="D146" s="47">
        <f t="shared" ref="D146:D209" si="18">IF(Pay_Num&lt;&gt;"",Scheduled_Monthly_Payment,"")</f>
        <v>0.10623522355634138</v>
      </c>
      <c r="E146" s="47">
        <f t="shared" ref="E146:E209" si="19">IF(Pay_Num&lt;&gt;"",Scheduled_Extra_Payments,"")</f>
        <v>0</v>
      </c>
      <c r="F146" s="47">
        <f t="shared" ref="F146:F209" si="20">IF(Pay_Num&lt;&gt;"",Sched_Pay+Extra_Pay,"")</f>
        <v>0.10623522355634138</v>
      </c>
      <c r="G146" s="47">
        <f t="shared" ref="G146:G209" si="21">IF(Pay_Num&lt;&gt;"",Total_Pay-Int,"")</f>
        <v>0.18678800620488101</v>
      </c>
      <c r="H146" s="47">
        <f t="shared" ref="H146:H209" si="22">IF(Pay_Num&lt;&gt;"",Beg_Bal*Interest_Rate/12,"")</f>
        <v>-8.0552782648539642E-2</v>
      </c>
      <c r="I146" s="48">
        <f t="shared" ref="I146:I209" si="23">IF(Pay_Num&lt;&gt;"",Beg_Bal-Princ,"")</f>
        <v>-9.8531219240296366</v>
      </c>
    </row>
    <row r="147" spans="1:9" x14ac:dyDescent="0.25">
      <c r="A147" s="45">
        <f t="shared" ref="A147:A210" si="24">IF(Values_Entered,A146+1,"")</f>
        <v>130</v>
      </c>
      <c r="B147" s="46">
        <f t="shared" ref="B147:B210" si="25">IF(Pay_Num&lt;&gt;"",DATE(YEAR(B146),MONTH(B146)+1,DAY(B146)),"")</f>
        <v>45839</v>
      </c>
      <c r="C147" s="47">
        <f t="shared" ref="C147:C210" si="26">IF(Pay_Num&lt;&gt;"",I146,"")</f>
        <v>-9.8531219240296366</v>
      </c>
      <c r="D147" s="47">
        <f t="shared" si="18"/>
        <v>0.10623522355634138</v>
      </c>
      <c r="E147" s="47">
        <f t="shared" si="19"/>
        <v>0</v>
      </c>
      <c r="F147" s="47">
        <f t="shared" si="20"/>
        <v>0.10623522355634138</v>
      </c>
      <c r="G147" s="47">
        <f t="shared" si="21"/>
        <v>0.18834457292325502</v>
      </c>
      <c r="H147" s="47">
        <f t="shared" si="22"/>
        <v>-8.210934936691365E-2</v>
      </c>
      <c r="I147" s="48">
        <f t="shared" si="23"/>
        <v>-10.041466496952891</v>
      </c>
    </row>
    <row r="148" spans="1:9" x14ac:dyDescent="0.25">
      <c r="A148" s="45">
        <f t="shared" si="24"/>
        <v>131</v>
      </c>
      <c r="B148" s="46">
        <f t="shared" si="25"/>
        <v>45870</v>
      </c>
      <c r="C148" s="47">
        <f t="shared" si="26"/>
        <v>-10.041466496952891</v>
      </c>
      <c r="D148" s="47">
        <f t="shared" si="18"/>
        <v>0.10623522355634138</v>
      </c>
      <c r="E148" s="47">
        <f t="shared" si="19"/>
        <v>0</v>
      </c>
      <c r="F148" s="47">
        <f t="shared" si="20"/>
        <v>0.10623522355634138</v>
      </c>
      <c r="G148" s="47">
        <f t="shared" si="21"/>
        <v>0.1899141110309488</v>
      </c>
      <c r="H148" s="47">
        <f t="shared" si="22"/>
        <v>-8.367888747460743E-2</v>
      </c>
      <c r="I148" s="48">
        <f t="shared" si="23"/>
        <v>-10.231380607983841</v>
      </c>
    </row>
    <row r="149" spans="1:9" x14ac:dyDescent="0.25">
      <c r="A149" s="45">
        <f t="shared" si="24"/>
        <v>132</v>
      </c>
      <c r="B149" s="46">
        <f t="shared" si="25"/>
        <v>45901</v>
      </c>
      <c r="C149" s="47">
        <f t="shared" si="26"/>
        <v>-10.231380607983841</v>
      </c>
      <c r="D149" s="47">
        <f t="shared" si="18"/>
        <v>0.10623522355634138</v>
      </c>
      <c r="E149" s="47">
        <f t="shared" si="19"/>
        <v>0</v>
      </c>
      <c r="F149" s="47">
        <f t="shared" si="20"/>
        <v>0.10623522355634138</v>
      </c>
      <c r="G149" s="47">
        <f t="shared" si="21"/>
        <v>0.1914967286228734</v>
      </c>
      <c r="H149" s="47">
        <f t="shared" si="22"/>
        <v>-8.5261505066532017E-2</v>
      </c>
      <c r="I149" s="48">
        <f t="shared" si="23"/>
        <v>-10.422877336606714</v>
      </c>
    </row>
    <row r="150" spans="1:9" x14ac:dyDescent="0.25">
      <c r="A150" s="45">
        <f t="shared" si="24"/>
        <v>133</v>
      </c>
      <c r="B150" s="46">
        <f t="shared" si="25"/>
        <v>45931</v>
      </c>
      <c r="C150" s="47">
        <f t="shared" si="26"/>
        <v>-10.422877336606714</v>
      </c>
      <c r="D150" s="47">
        <f t="shared" si="18"/>
        <v>0.10623522355634138</v>
      </c>
      <c r="E150" s="47">
        <f t="shared" si="19"/>
        <v>0</v>
      </c>
      <c r="F150" s="47">
        <f t="shared" si="20"/>
        <v>0.10623522355634138</v>
      </c>
      <c r="G150" s="47">
        <f t="shared" si="21"/>
        <v>0.19309253469473067</v>
      </c>
      <c r="H150" s="47">
        <f t="shared" si="22"/>
        <v>-8.6857311138389293E-2</v>
      </c>
      <c r="I150" s="48">
        <f t="shared" si="23"/>
        <v>-10.615969871301445</v>
      </c>
    </row>
    <row r="151" spans="1:9" x14ac:dyDescent="0.25">
      <c r="A151" s="45">
        <f t="shared" si="24"/>
        <v>134</v>
      </c>
      <c r="B151" s="46">
        <f t="shared" si="25"/>
        <v>45962</v>
      </c>
      <c r="C151" s="47">
        <f t="shared" si="26"/>
        <v>-10.615969871301445</v>
      </c>
      <c r="D151" s="47">
        <f t="shared" si="18"/>
        <v>0.10623522355634138</v>
      </c>
      <c r="E151" s="47">
        <f t="shared" si="19"/>
        <v>0</v>
      </c>
      <c r="F151" s="47">
        <f t="shared" si="20"/>
        <v>0.10623522355634138</v>
      </c>
      <c r="G151" s="47">
        <f t="shared" si="21"/>
        <v>0.19470163915052008</v>
      </c>
      <c r="H151" s="47">
        <f t="shared" si="22"/>
        <v>-8.8466415594178713E-2</v>
      </c>
      <c r="I151" s="48">
        <f t="shared" si="23"/>
        <v>-10.810671510451964</v>
      </c>
    </row>
    <row r="152" spans="1:9" x14ac:dyDescent="0.25">
      <c r="A152" s="45">
        <f t="shared" si="24"/>
        <v>135</v>
      </c>
      <c r="B152" s="46">
        <f t="shared" si="25"/>
        <v>45992</v>
      </c>
      <c r="C152" s="47">
        <f t="shared" si="26"/>
        <v>-10.810671510451964</v>
      </c>
      <c r="D152" s="47">
        <f t="shared" si="18"/>
        <v>0.10623522355634138</v>
      </c>
      <c r="E152" s="47">
        <f t="shared" si="19"/>
        <v>0</v>
      </c>
      <c r="F152" s="47">
        <f t="shared" si="20"/>
        <v>0.10623522355634138</v>
      </c>
      <c r="G152" s="47">
        <f t="shared" si="21"/>
        <v>0.19632415281010776</v>
      </c>
      <c r="H152" s="47">
        <f t="shared" si="22"/>
        <v>-9.0088929253766381E-2</v>
      </c>
      <c r="I152" s="48">
        <f t="shared" si="23"/>
        <v>-11.006995663262073</v>
      </c>
    </row>
    <row r="153" spans="1:9" x14ac:dyDescent="0.25">
      <c r="A153" s="45">
        <f t="shared" si="24"/>
        <v>136</v>
      </c>
      <c r="B153" s="46">
        <f t="shared" si="25"/>
        <v>46023</v>
      </c>
      <c r="C153" s="47">
        <f t="shared" si="26"/>
        <v>-11.006995663262073</v>
      </c>
      <c r="D153" s="47">
        <f t="shared" si="18"/>
        <v>0.10623522355634138</v>
      </c>
      <c r="E153" s="47">
        <f t="shared" si="19"/>
        <v>0</v>
      </c>
      <c r="F153" s="47">
        <f t="shared" si="20"/>
        <v>0.10623522355634138</v>
      </c>
      <c r="G153" s="47">
        <f t="shared" si="21"/>
        <v>0.19796018741685867</v>
      </c>
      <c r="H153" s="47">
        <f t="shared" si="22"/>
        <v>-9.1724963860517275E-2</v>
      </c>
      <c r="I153" s="48">
        <f t="shared" si="23"/>
        <v>-11.204955850678932</v>
      </c>
    </row>
    <row r="154" spans="1:9" x14ac:dyDescent="0.25">
      <c r="A154" s="45">
        <f t="shared" si="24"/>
        <v>137</v>
      </c>
      <c r="B154" s="46">
        <f t="shared" si="25"/>
        <v>46054</v>
      </c>
      <c r="C154" s="47">
        <f t="shared" si="26"/>
        <v>-11.204955850678932</v>
      </c>
      <c r="D154" s="47">
        <f t="shared" si="18"/>
        <v>0.10623522355634138</v>
      </c>
      <c r="E154" s="47">
        <f t="shared" si="19"/>
        <v>0</v>
      </c>
      <c r="F154" s="47">
        <f t="shared" si="20"/>
        <v>0.10623522355634138</v>
      </c>
      <c r="G154" s="47">
        <f t="shared" si="21"/>
        <v>0.19960985564533248</v>
      </c>
      <c r="H154" s="47">
        <f t="shared" si="22"/>
        <v>-9.3374632088991105E-2</v>
      </c>
      <c r="I154" s="48">
        <f t="shared" si="23"/>
        <v>-11.404565706324265</v>
      </c>
    </row>
    <row r="155" spans="1:9" x14ac:dyDescent="0.25">
      <c r="A155" s="45">
        <f t="shared" si="24"/>
        <v>138</v>
      </c>
      <c r="B155" s="46">
        <f t="shared" si="25"/>
        <v>46082</v>
      </c>
      <c r="C155" s="47">
        <f t="shared" si="26"/>
        <v>-11.404565706324265</v>
      </c>
      <c r="D155" s="47">
        <f t="shared" si="18"/>
        <v>0.10623522355634138</v>
      </c>
      <c r="E155" s="47">
        <f t="shared" si="19"/>
        <v>0</v>
      </c>
      <c r="F155" s="47">
        <f t="shared" si="20"/>
        <v>0.10623522355634138</v>
      </c>
      <c r="G155" s="47">
        <f t="shared" si="21"/>
        <v>0.20127327110904358</v>
      </c>
      <c r="H155" s="47">
        <f t="shared" si="22"/>
        <v>-9.5038047552702218E-2</v>
      </c>
      <c r="I155" s="48">
        <f t="shared" si="23"/>
        <v>-11.605838977433308</v>
      </c>
    </row>
    <row r="156" spans="1:9" x14ac:dyDescent="0.25">
      <c r="A156" s="45">
        <f t="shared" si="24"/>
        <v>139</v>
      </c>
      <c r="B156" s="46">
        <f t="shared" si="25"/>
        <v>46113</v>
      </c>
      <c r="C156" s="47">
        <f t="shared" si="26"/>
        <v>-11.605838977433308</v>
      </c>
      <c r="D156" s="47">
        <f t="shared" si="18"/>
        <v>0.10623522355634138</v>
      </c>
      <c r="E156" s="47">
        <f t="shared" si="19"/>
        <v>0</v>
      </c>
      <c r="F156" s="47">
        <f t="shared" si="20"/>
        <v>0.10623522355634138</v>
      </c>
      <c r="G156" s="47">
        <f t="shared" si="21"/>
        <v>0.20295054836828563</v>
      </c>
      <c r="H156" s="47">
        <f t="shared" si="22"/>
        <v>-9.6715324811944239E-2</v>
      </c>
      <c r="I156" s="48">
        <f t="shared" si="23"/>
        <v>-11.808789525801593</v>
      </c>
    </row>
    <row r="157" spans="1:9" x14ac:dyDescent="0.25">
      <c r="A157" s="45">
        <f t="shared" si="24"/>
        <v>140</v>
      </c>
      <c r="B157" s="46">
        <f t="shared" si="25"/>
        <v>46143</v>
      </c>
      <c r="C157" s="47">
        <f t="shared" si="26"/>
        <v>-11.808789525801593</v>
      </c>
      <c r="D157" s="47">
        <f t="shared" si="18"/>
        <v>0.10623522355634138</v>
      </c>
      <c r="E157" s="47">
        <f t="shared" si="19"/>
        <v>0</v>
      </c>
      <c r="F157" s="47">
        <f t="shared" si="20"/>
        <v>0.10623522355634138</v>
      </c>
      <c r="G157" s="47">
        <f t="shared" si="21"/>
        <v>0.20464180293802131</v>
      </c>
      <c r="H157" s="47">
        <f t="shared" si="22"/>
        <v>-9.8406579381679946E-2</v>
      </c>
      <c r="I157" s="48">
        <f t="shared" si="23"/>
        <v>-12.013431328739614</v>
      </c>
    </row>
    <row r="158" spans="1:9" x14ac:dyDescent="0.25">
      <c r="A158" s="45">
        <f t="shared" si="24"/>
        <v>141</v>
      </c>
      <c r="B158" s="46">
        <f t="shared" si="25"/>
        <v>46174</v>
      </c>
      <c r="C158" s="47">
        <f t="shared" si="26"/>
        <v>-12.013431328739614</v>
      </c>
      <c r="D158" s="47">
        <f t="shared" si="18"/>
        <v>0.10623522355634138</v>
      </c>
      <c r="E158" s="47">
        <f t="shared" si="19"/>
        <v>0</v>
      </c>
      <c r="F158" s="47">
        <f t="shared" si="20"/>
        <v>0.10623522355634138</v>
      </c>
      <c r="G158" s="47">
        <f t="shared" si="21"/>
        <v>0.20634715129583817</v>
      </c>
      <c r="H158" s="47">
        <f t="shared" si="22"/>
        <v>-0.10011192773949679</v>
      </c>
      <c r="I158" s="48">
        <f t="shared" si="23"/>
        <v>-12.219778480035453</v>
      </c>
    </row>
    <row r="159" spans="1:9" x14ac:dyDescent="0.25">
      <c r="A159" s="45">
        <f t="shared" si="24"/>
        <v>142</v>
      </c>
      <c r="B159" s="46">
        <f t="shared" si="25"/>
        <v>46204</v>
      </c>
      <c r="C159" s="47">
        <f t="shared" si="26"/>
        <v>-12.219778480035453</v>
      </c>
      <c r="D159" s="47">
        <f t="shared" si="18"/>
        <v>0.10623522355634138</v>
      </c>
      <c r="E159" s="47">
        <f t="shared" si="19"/>
        <v>0</v>
      </c>
      <c r="F159" s="47">
        <f t="shared" si="20"/>
        <v>0.10623522355634138</v>
      </c>
      <c r="G159" s="47">
        <f t="shared" si="21"/>
        <v>0.20806671088997017</v>
      </c>
      <c r="H159" s="47">
        <f t="shared" si="22"/>
        <v>-0.10183148733362879</v>
      </c>
      <c r="I159" s="48">
        <f t="shared" si="23"/>
        <v>-12.427845190925423</v>
      </c>
    </row>
    <row r="160" spans="1:9" x14ac:dyDescent="0.25">
      <c r="A160" s="45">
        <f t="shared" si="24"/>
        <v>143</v>
      </c>
      <c r="B160" s="46">
        <f t="shared" si="25"/>
        <v>46235</v>
      </c>
      <c r="C160" s="47">
        <f t="shared" si="26"/>
        <v>-12.427845190925423</v>
      </c>
      <c r="D160" s="47">
        <f t="shared" si="18"/>
        <v>0.10623522355634138</v>
      </c>
      <c r="E160" s="47">
        <f t="shared" si="19"/>
        <v>0</v>
      </c>
      <c r="F160" s="47">
        <f t="shared" si="20"/>
        <v>0.10623522355634138</v>
      </c>
      <c r="G160" s="47">
        <f t="shared" si="21"/>
        <v>0.20980060014738658</v>
      </c>
      <c r="H160" s="47">
        <f t="shared" si="22"/>
        <v>-0.1035653765910452</v>
      </c>
      <c r="I160" s="48">
        <f t="shared" si="23"/>
        <v>-12.63764579107281</v>
      </c>
    </row>
    <row r="161" spans="1:9" x14ac:dyDescent="0.25">
      <c r="A161" s="45">
        <f t="shared" si="24"/>
        <v>144</v>
      </c>
      <c r="B161" s="46">
        <f t="shared" si="25"/>
        <v>46266</v>
      </c>
      <c r="C161" s="47">
        <f t="shared" si="26"/>
        <v>-12.63764579107281</v>
      </c>
      <c r="D161" s="47">
        <f t="shared" si="18"/>
        <v>0.10623522355634138</v>
      </c>
      <c r="E161" s="47">
        <f t="shared" si="19"/>
        <v>0</v>
      </c>
      <c r="F161" s="47">
        <f t="shared" si="20"/>
        <v>0.10623522355634138</v>
      </c>
      <c r="G161" s="47">
        <f t="shared" si="21"/>
        <v>0.21154893848194814</v>
      </c>
      <c r="H161" s="47">
        <f t="shared" si="22"/>
        <v>-0.10531371492560676</v>
      </c>
      <c r="I161" s="48">
        <f t="shared" si="23"/>
        <v>-12.849194729554759</v>
      </c>
    </row>
    <row r="162" spans="1:9" x14ac:dyDescent="0.25">
      <c r="A162" s="45">
        <f t="shared" si="24"/>
        <v>145</v>
      </c>
      <c r="B162" s="46">
        <f t="shared" si="25"/>
        <v>46296</v>
      </c>
      <c r="C162" s="47">
        <f t="shared" si="26"/>
        <v>-12.849194729554759</v>
      </c>
      <c r="D162" s="47">
        <f t="shared" si="18"/>
        <v>0.10623522355634138</v>
      </c>
      <c r="E162" s="47">
        <f t="shared" si="19"/>
        <v>0</v>
      </c>
      <c r="F162" s="47">
        <f t="shared" si="20"/>
        <v>0.10623522355634138</v>
      </c>
      <c r="G162" s="47">
        <f t="shared" si="21"/>
        <v>0.21331184630263106</v>
      </c>
      <c r="H162" s="47">
        <f t="shared" si="22"/>
        <v>-0.10707662274628967</v>
      </c>
      <c r="I162" s="48">
        <f t="shared" si="23"/>
        <v>-13.062506575857389</v>
      </c>
    </row>
    <row r="163" spans="1:9" x14ac:dyDescent="0.25">
      <c r="A163" s="45">
        <f t="shared" si="24"/>
        <v>146</v>
      </c>
      <c r="B163" s="46">
        <f t="shared" si="25"/>
        <v>46327</v>
      </c>
      <c r="C163" s="47">
        <f t="shared" si="26"/>
        <v>-13.062506575857389</v>
      </c>
      <c r="D163" s="47">
        <f t="shared" si="18"/>
        <v>0.10623522355634138</v>
      </c>
      <c r="E163" s="47">
        <f t="shared" si="19"/>
        <v>0</v>
      </c>
      <c r="F163" s="47">
        <f t="shared" si="20"/>
        <v>0.10623522355634138</v>
      </c>
      <c r="G163" s="47">
        <f t="shared" si="21"/>
        <v>0.21508944502181965</v>
      </c>
      <c r="H163" s="47">
        <f t="shared" si="22"/>
        <v>-0.10885422146547825</v>
      </c>
      <c r="I163" s="48">
        <f t="shared" si="23"/>
        <v>-13.277596020879209</v>
      </c>
    </row>
    <row r="164" spans="1:9" x14ac:dyDescent="0.25">
      <c r="A164" s="45">
        <f t="shared" si="24"/>
        <v>147</v>
      </c>
      <c r="B164" s="46">
        <f t="shared" si="25"/>
        <v>46357</v>
      </c>
      <c r="C164" s="47">
        <f t="shared" si="26"/>
        <v>-13.277596020879209</v>
      </c>
      <c r="D164" s="47">
        <f t="shared" si="18"/>
        <v>0.10623522355634138</v>
      </c>
      <c r="E164" s="47">
        <f t="shared" si="19"/>
        <v>0</v>
      </c>
      <c r="F164" s="47">
        <f t="shared" si="20"/>
        <v>0.10623522355634138</v>
      </c>
      <c r="G164" s="47">
        <f t="shared" si="21"/>
        <v>0.21688185706366814</v>
      </c>
      <c r="H164" s="47">
        <f t="shared" si="22"/>
        <v>-0.11064663350732674</v>
      </c>
      <c r="I164" s="48">
        <f t="shared" si="23"/>
        <v>-13.494477877942877</v>
      </c>
    </row>
    <row r="165" spans="1:9" x14ac:dyDescent="0.25">
      <c r="A165" s="45">
        <f t="shared" si="24"/>
        <v>148</v>
      </c>
      <c r="B165" s="46">
        <f t="shared" si="25"/>
        <v>46388</v>
      </c>
      <c r="C165" s="47">
        <f t="shared" si="26"/>
        <v>-13.494477877942877</v>
      </c>
      <c r="D165" s="47">
        <f t="shared" si="18"/>
        <v>0.10623522355634138</v>
      </c>
      <c r="E165" s="47">
        <f t="shared" si="19"/>
        <v>0</v>
      </c>
      <c r="F165" s="47">
        <f t="shared" si="20"/>
        <v>0.10623522355634138</v>
      </c>
      <c r="G165" s="47">
        <f t="shared" si="21"/>
        <v>0.21868920587253204</v>
      </c>
      <c r="H165" s="47">
        <f t="shared" si="22"/>
        <v>-0.11245398231619065</v>
      </c>
      <c r="I165" s="48">
        <f t="shared" si="23"/>
        <v>-13.71316708381541</v>
      </c>
    </row>
    <row r="166" spans="1:9" x14ac:dyDescent="0.25">
      <c r="A166" s="45">
        <f t="shared" si="24"/>
        <v>149</v>
      </c>
      <c r="B166" s="46">
        <f t="shared" si="25"/>
        <v>46419</v>
      </c>
      <c r="C166" s="47">
        <f t="shared" si="26"/>
        <v>-13.71316708381541</v>
      </c>
      <c r="D166" s="47">
        <f t="shared" si="18"/>
        <v>0.10623522355634138</v>
      </c>
      <c r="E166" s="47">
        <f t="shared" si="19"/>
        <v>0</v>
      </c>
      <c r="F166" s="47">
        <f t="shared" si="20"/>
        <v>0.10623522355634138</v>
      </c>
      <c r="G166" s="47">
        <f t="shared" si="21"/>
        <v>0.22051161592146981</v>
      </c>
      <c r="H166" s="47">
        <f t="shared" si="22"/>
        <v>-0.11427639236512843</v>
      </c>
      <c r="I166" s="48">
        <f t="shared" si="23"/>
        <v>-13.93367869973688</v>
      </c>
    </row>
    <row r="167" spans="1:9" x14ac:dyDescent="0.25">
      <c r="A167" s="45">
        <f t="shared" si="24"/>
        <v>150</v>
      </c>
      <c r="B167" s="46">
        <f t="shared" si="25"/>
        <v>46447</v>
      </c>
      <c r="C167" s="47">
        <f t="shared" si="26"/>
        <v>-13.93367869973688</v>
      </c>
      <c r="D167" s="47">
        <f t="shared" si="18"/>
        <v>0.10623522355634138</v>
      </c>
      <c r="E167" s="47">
        <f t="shared" si="19"/>
        <v>0</v>
      </c>
      <c r="F167" s="47">
        <f t="shared" si="20"/>
        <v>0.10623522355634138</v>
      </c>
      <c r="G167" s="47">
        <f t="shared" si="21"/>
        <v>0.2223492127208154</v>
      </c>
      <c r="H167" s="47">
        <f t="shared" si="22"/>
        <v>-0.11611398916447402</v>
      </c>
      <c r="I167" s="48">
        <f t="shared" si="23"/>
        <v>-14.156027912457695</v>
      </c>
    </row>
    <row r="168" spans="1:9" x14ac:dyDescent="0.25">
      <c r="A168" s="45">
        <f t="shared" si="24"/>
        <v>151</v>
      </c>
      <c r="B168" s="46">
        <f t="shared" si="25"/>
        <v>46478</v>
      </c>
      <c r="C168" s="47">
        <f t="shared" si="26"/>
        <v>-14.156027912457695</v>
      </c>
      <c r="D168" s="47">
        <f t="shared" si="18"/>
        <v>0.10623522355634138</v>
      </c>
      <c r="E168" s="47">
        <f t="shared" si="19"/>
        <v>0</v>
      </c>
      <c r="F168" s="47">
        <f t="shared" si="20"/>
        <v>0.10623522355634138</v>
      </c>
      <c r="G168" s="47">
        <f t="shared" si="21"/>
        <v>0.22420212282682217</v>
      </c>
      <c r="H168" s="47">
        <f t="shared" si="22"/>
        <v>-0.1179668992704808</v>
      </c>
      <c r="I168" s="48">
        <f t="shared" si="23"/>
        <v>-14.380230035284518</v>
      </c>
    </row>
    <row r="169" spans="1:9" x14ac:dyDescent="0.25">
      <c r="A169" s="45">
        <f t="shared" si="24"/>
        <v>152</v>
      </c>
      <c r="B169" s="46">
        <f t="shared" si="25"/>
        <v>46508</v>
      </c>
      <c r="C169" s="47">
        <f t="shared" si="26"/>
        <v>-14.380230035284518</v>
      </c>
      <c r="D169" s="47">
        <f t="shared" si="18"/>
        <v>0.10623522355634138</v>
      </c>
      <c r="E169" s="47">
        <f t="shared" si="19"/>
        <v>0</v>
      </c>
      <c r="F169" s="47">
        <f t="shared" si="20"/>
        <v>0.10623522355634138</v>
      </c>
      <c r="G169" s="47">
        <f t="shared" si="21"/>
        <v>0.22607047385037904</v>
      </c>
      <c r="H169" s="47">
        <f t="shared" si="22"/>
        <v>-0.11983525029403765</v>
      </c>
      <c r="I169" s="48">
        <f t="shared" si="23"/>
        <v>-14.606300509134897</v>
      </c>
    </row>
    <row r="170" spans="1:9" x14ac:dyDescent="0.25">
      <c r="A170" s="45">
        <f t="shared" si="24"/>
        <v>153</v>
      </c>
      <c r="B170" s="46">
        <f t="shared" si="25"/>
        <v>46539</v>
      </c>
      <c r="C170" s="47">
        <f t="shared" si="26"/>
        <v>-14.606300509134897</v>
      </c>
      <c r="D170" s="47">
        <f t="shared" si="18"/>
        <v>0.10623522355634138</v>
      </c>
      <c r="E170" s="47">
        <f t="shared" si="19"/>
        <v>0</v>
      </c>
      <c r="F170" s="47">
        <f t="shared" si="20"/>
        <v>0.10623522355634138</v>
      </c>
      <c r="G170" s="47">
        <f t="shared" si="21"/>
        <v>0.22795439446579885</v>
      </c>
      <c r="H170" s="47">
        <f t="shared" si="22"/>
        <v>-0.12171917090945748</v>
      </c>
      <c r="I170" s="48">
        <f t="shared" si="23"/>
        <v>-14.834254903600696</v>
      </c>
    </row>
    <row r="171" spans="1:9" x14ac:dyDescent="0.25">
      <c r="A171" s="45">
        <f t="shared" si="24"/>
        <v>154</v>
      </c>
      <c r="B171" s="46">
        <f t="shared" si="25"/>
        <v>46569</v>
      </c>
      <c r="C171" s="47">
        <f t="shared" si="26"/>
        <v>-14.834254903600696</v>
      </c>
      <c r="D171" s="47">
        <f t="shared" si="18"/>
        <v>0.10623522355634138</v>
      </c>
      <c r="E171" s="47">
        <f t="shared" si="19"/>
        <v>0</v>
      </c>
      <c r="F171" s="47">
        <f t="shared" si="20"/>
        <v>0.10623522355634138</v>
      </c>
      <c r="G171" s="47">
        <f t="shared" si="21"/>
        <v>0.22985401441968051</v>
      </c>
      <c r="H171" s="47">
        <f t="shared" si="22"/>
        <v>-0.12361879086333914</v>
      </c>
      <c r="I171" s="48">
        <f t="shared" si="23"/>
        <v>-15.064108918020377</v>
      </c>
    </row>
    <row r="172" spans="1:9" x14ac:dyDescent="0.25">
      <c r="A172" s="45">
        <f t="shared" si="24"/>
        <v>155</v>
      </c>
      <c r="B172" s="46">
        <f t="shared" si="25"/>
        <v>46600</v>
      </c>
      <c r="C172" s="47">
        <f t="shared" si="26"/>
        <v>-15.064108918020377</v>
      </c>
      <c r="D172" s="47">
        <f t="shared" si="18"/>
        <v>0.10623522355634138</v>
      </c>
      <c r="E172" s="47">
        <f t="shared" si="19"/>
        <v>0</v>
      </c>
      <c r="F172" s="47">
        <f t="shared" si="20"/>
        <v>0.10623522355634138</v>
      </c>
      <c r="G172" s="47">
        <f t="shared" si="21"/>
        <v>0.23176946453984454</v>
      </c>
      <c r="H172" s="47">
        <f t="shared" si="22"/>
        <v>-0.12553424098350316</v>
      </c>
      <c r="I172" s="48">
        <f t="shared" si="23"/>
        <v>-15.295878382560222</v>
      </c>
    </row>
    <row r="173" spans="1:9" x14ac:dyDescent="0.25">
      <c r="A173" s="45">
        <f t="shared" si="24"/>
        <v>156</v>
      </c>
      <c r="B173" s="46">
        <f t="shared" si="25"/>
        <v>46631</v>
      </c>
      <c r="C173" s="47">
        <f t="shared" si="26"/>
        <v>-15.295878382560222</v>
      </c>
      <c r="D173" s="47">
        <f t="shared" si="18"/>
        <v>0.10623522355634138</v>
      </c>
      <c r="E173" s="47">
        <f t="shared" si="19"/>
        <v>0</v>
      </c>
      <c r="F173" s="47">
        <f t="shared" si="20"/>
        <v>0.10623522355634138</v>
      </c>
      <c r="G173" s="47">
        <f t="shared" si="21"/>
        <v>0.23370087674434323</v>
      </c>
      <c r="H173" s="47">
        <f t="shared" si="22"/>
        <v>-0.12746565318800185</v>
      </c>
      <c r="I173" s="48">
        <f t="shared" si="23"/>
        <v>-15.529579259304565</v>
      </c>
    </row>
    <row r="174" spans="1:9" x14ac:dyDescent="0.25">
      <c r="A174" s="45">
        <f t="shared" si="24"/>
        <v>157</v>
      </c>
      <c r="B174" s="46">
        <f t="shared" si="25"/>
        <v>46661</v>
      </c>
      <c r="C174" s="47">
        <f t="shared" si="26"/>
        <v>-15.529579259304565</v>
      </c>
      <c r="D174" s="47">
        <f t="shared" si="18"/>
        <v>0.10623522355634138</v>
      </c>
      <c r="E174" s="47">
        <f t="shared" si="19"/>
        <v>0</v>
      </c>
      <c r="F174" s="47">
        <f t="shared" si="20"/>
        <v>0.10623522355634138</v>
      </c>
      <c r="G174" s="47">
        <f t="shared" si="21"/>
        <v>0.23564838405054611</v>
      </c>
      <c r="H174" s="47">
        <f t="shared" si="22"/>
        <v>-0.12941316049420473</v>
      </c>
      <c r="I174" s="48">
        <f t="shared" si="23"/>
        <v>-15.765227643355111</v>
      </c>
    </row>
    <row r="175" spans="1:9" x14ac:dyDescent="0.25">
      <c r="A175" s="45">
        <f t="shared" si="24"/>
        <v>158</v>
      </c>
      <c r="B175" s="46">
        <f t="shared" si="25"/>
        <v>46692</v>
      </c>
      <c r="C175" s="47">
        <f t="shared" si="26"/>
        <v>-15.765227643355111</v>
      </c>
      <c r="D175" s="47">
        <f t="shared" si="18"/>
        <v>0.10623522355634138</v>
      </c>
      <c r="E175" s="47">
        <f t="shared" si="19"/>
        <v>0</v>
      </c>
      <c r="F175" s="47">
        <f t="shared" si="20"/>
        <v>0.10623522355634138</v>
      </c>
      <c r="G175" s="47">
        <f t="shared" si="21"/>
        <v>0.23761212058430065</v>
      </c>
      <c r="H175" s="47">
        <f t="shared" si="22"/>
        <v>-0.13137689702795927</v>
      </c>
      <c r="I175" s="48">
        <f t="shared" si="23"/>
        <v>-16.002839763939413</v>
      </c>
    </row>
    <row r="176" spans="1:9" x14ac:dyDescent="0.25">
      <c r="A176" s="45">
        <f t="shared" si="24"/>
        <v>159</v>
      </c>
      <c r="B176" s="46">
        <f t="shared" si="25"/>
        <v>46722</v>
      </c>
      <c r="C176" s="47">
        <f t="shared" si="26"/>
        <v>-16.002839763939413</v>
      </c>
      <c r="D176" s="47">
        <f t="shared" si="18"/>
        <v>0.10623522355634138</v>
      </c>
      <c r="E176" s="47">
        <f t="shared" si="19"/>
        <v>0</v>
      </c>
      <c r="F176" s="47">
        <f t="shared" si="20"/>
        <v>0.10623522355634138</v>
      </c>
      <c r="G176" s="47">
        <f t="shared" si="21"/>
        <v>0.23959222158916982</v>
      </c>
      <c r="H176" s="47">
        <f t="shared" si="22"/>
        <v>-0.13335699803282844</v>
      </c>
      <c r="I176" s="48">
        <f t="shared" si="23"/>
        <v>-16.242431985528583</v>
      </c>
    </row>
    <row r="177" spans="1:9" x14ac:dyDescent="0.25">
      <c r="A177" s="45">
        <f t="shared" si="24"/>
        <v>160</v>
      </c>
      <c r="B177" s="46">
        <f t="shared" si="25"/>
        <v>46753</v>
      </c>
      <c r="C177" s="47">
        <f t="shared" si="26"/>
        <v>-16.242431985528583</v>
      </c>
      <c r="D177" s="47">
        <f t="shared" si="18"/>
        <v>0.10623522355634138</v>
      </c>
      <c r="E177" s="47">
        <f t="shared" si="19"/>
        <v>0</v>
      </c>
      <c r="F177" s="47">
        <f t="shared" si="20"/>
        <v>0.10623522355634138</v>
      </c>
      <c r="G177" s="47">
        <f t="shared" si="21"/>
        <v>0.24158882343574625</v>
      </c>
      <c r="H177" s="47">
        <f t="shared" si="22"/>
        <v>-0.13535359987940487</v>
      </c>
      <c r="I177" s="48">
        <f t="shared" si="23"/>
        <v>-16.484020808964328</v>
      </c>
    </row>
    <row r="178" spans="1:9" x14ac:dyDescent="0.25">
      <c r="A178" s="45">
        <f t="shared" si="24"/>
        <v>161</v>
      </c>
      <c r="B178" s="46">
        <f t="shared" si="25"/>
        <v>46784</v>
      </c>
      <c r="C178" s="47">
        <f t="shared" si="26"/>
        <v>-16.484020808964328</v>
      </c>
      <c r="D178" s="47">
        <f t="shared" si="18"/>
        <v>0.10623522355634138</v>
      </c>
      <c r="E178" s="47">
        <f t="shared" si="19"/>
        <v>0</v>
      </c>
      <c r="F178" s="47">
        <f t="shared" si="20"/>
        <v>0.10623522355634138</v>
      </c>
      <c r="G178" s="47">
        <f t="shared" si="21"/>
        <v>0.24360206363104411</v>
      </c>
      <c r="H178" s="47">
        <f t="shared" si="22"/>
        <v>-0.13736684007470273</v>
      </c>
      <c r="I178" s="48">
        <f t="shared" si="23"/>
        <v>-16.727622872595372</v>
      </c>
    </row>
    <row r="179" spans="1:9" x14ac:dyDescent="0.25">
      <c r="A179" s="45">
        <f t="shared" si="24"/>
        <v>162</v>
      </c>
      <c r="B179" s="46">
        <f t="shared" si="25"/>
        <v>46813</v>
      </c>
      <c r="C179" s="47">
        <f t="shared" si="26"/>
        <v>-16.727622872595372</v>
      </c>
      <c r="D179" s="47">
        <f t="shared" si="18"/>
        <v>0.10623522355634138</v>
      </c>
      <c r="E179" s="47">
        <f t="shared" si="19"/>
        <v>0</v>
      </c>
      <c r="F179" s="47">
        <f t="shared" si="20"/>
        <v>0.10623522355634138</v>
      </c>
      <c r="G179" s="47">
        <f t="shared" si="21"/>
        <v>0.2456320808279695</v>
      </c>
      <c r="H179" s="47">
        <f t="shared" si="22"/>
        <v>-0.13939685727162812</v>
      </c>
      <c r="I179" s="48">
        <f t="shared" si="23"/>
        <v>-16.973254953423343</v>
      </c>
    </row>
    <row r="180" spans="1:9" x14ac:dyDescent="0.25">
      <c r="A180" s="45">
        <f t="shared" si="24"/>
        <v>163</v>
      </c>
      <c r="B180" s="46">
        <f t="shared" si="25"/>
        <v>46844</v>
      </c>
      <c r="C180" s="47">
        <f t="shared" si="26"/>
        <v>-16.973254953423343</v>
      </c>
      <c r="D180" s="47">
        <f t="shared" si="18"/>
        <v>0.10623522355634138</v>
      </c>
      <c r="E180" s="47">
        <f t="shared" si="19"/>
        <v>0</v>
      </c>
      <c r="F180" s="47">
        <f t="shared" si="20"/>
        <v>0.10623522355634138</v>
      </c>
      <c r="G180" s="47">
        <f t="shared" si="21"/>
        <v>0.24767901483486926</v>
      </c>
      <c r="H180" s="47">
        <f t="shared" si="22"/>
        <v>-0.14144379127852788</v>
      </c>
      <c r="I180" s="48">
        <f t="shared" si="23"/>
        <v>-17.220933968258212</v>
      </c>
    </row>
    <row r="181" spans="1:9" x14ac:dyDescent="0.25">
      <c r="A181" s="45">
        <f t="shared" si="24"/>
        <v>164</v>
      </c>
      <c r="B181" s="46">
        <f t="shared" si="25"/>
        <v>46874</v>
      </c>
      <c r="C181" s="47">
        <f t="shared" si="26"/>
        <v>-17.220933968258212</v>
      </c>
      <c r="D181" s="47">
        <f t="shared" si="18"/>
        <v>0.10623522355634138</v>
      </c>
      <c r="E181" s="47">
        <f t="shared" si="19"/>
        <v>0</v>
      </c>
      <c r="F181" s="47">
        <f t="shared" si="20"/>
        <v>0.10623522355634138</v>
      </c>
      <c r="G181" s="47">
        <f t="shared" si="21"/>
        <v>0.2497430066251598</v>
      </c>
      <c r="H181" s="47">
        <f t="shared" si="22"/>
        <v>-0.14350778306881842</v>
      </c>
      <c r="I181" s="48">
        <f t="shared" si="23"/>
        <v>-17.470676974883371</v>
      </c>
    </row>
    <row r="182" spans="1:9" x14ac:dyDescent="0.25">
      <c r="A182" s="45">
        <f t="shared" si="24"/>
        <v>165</v>
      </c>
      <c r="B182" s="46">
        <f t="shared" si="25"/>
        <v>46905</v>
      </c>
      <c r="C182" s="47">
        <f t="shared" si="26"/>
        <v>-17.470676974883371</v>
      </c>
      <c r="D182" s="47">
        <f t="shared" si="18"/>
        <v>0.10623522355634138</v>
      </c>
      <c r="E182" s="47">
        <f t="shared" si="19"/>
        <v>0</v>
      </c>
      <c r="F182" s="47">
        <f t="shared" si="20"/>
        <v>0.10623522355634138</v>
      </c>
      <c r="G182" s="47">
        <f t="shared" si="21"/>
        <v>0.25182419834703618</v>
      </c>
      <c r="H182" s="47">
        <f t="shared" si="22"/>
        <v>-0.14558897479069477</v>
      </c>
      <c r="I182" s="48">
        <f t="shared" si="23"/>
        <v>-17.722501173230409</v>
      </c>
    </row>
    <row r="183" spans="1:9" x14ac:dyDescent="0.25">
      <c r="A183" s="45">
        <f t="shared" si="24"/>
        <v>166</v>
      </c>
      <c r="B183" s="46">
        <f t="shared" si="25"/>
        <v>46935</v>
      </c>
      <c r="C183" s="47">
        <f t="shared" si="26"/>
        <v>-17.722501173230409</v>
      </c>
      <c r="D183" s="47">
        <f t="shared" si="18"/>
        <v>0.10623522355634138</v>
      </c>
      <c r="E183" s="47">
        <f t="shared" si="19"/>
        <v>0</v>
      </c>
      <c r="F183" s="47">
        <f t="shared" si="20"/>
        <v>0.10623522355634138</v>
      </c>
      <c r="G183" s="47">
        <f t="shared" si="21"/>
        <v>0.25392273333326143</v>
      </c>
      <c r="H183" s="47">
        <f t="shared" si="22"/>
        <v>-0.14768750977692008</v>
      </c>
      <c r="I183" s="48">
        <f t="shared" si="23"/>
        <v>-17.976423906563671</v>
      </c>
    </row>
    <row r="184" spans="1:9" x14ac:dyDescent="0.25">
      <c r="A184" s="45">
        <f t="shared" si="24"/>
        <v>167</v>
      </c>
      <c r="B184" s="46">
        <f t="shared" si="25"/>
        <v>46966</v>
      </c>
      <c r="C184" s="47">
        <f t="shared" si="26"/>
        <v>-17.976423906563671</v>
      </c>
      <c r="D184" s="47">
        <f t="shared" si="18"/>
        <v>0.10623522355634138</v>
      </c>
      <c r="E184" s="47">
        <f t="shared" si="19"/>
        <v>0</v>
      </c>
      <c r="F184" s="47">
        <f t="shared" si="20"/>
        <v>0.10623522355634138</v>
      </c>
      <c r="G184" s="47">
        <f t="shared" si="21"/>
        <v>0.25603875611103866</v>
      </c>
      <c r="H184" s="47">
        <f t="shared" si="22"/>
        <v>-0.14980353255469728</v>
      </c>
      <c r="I184" s="48">
        <f t="shared" si="23"/>
        <v>-18.23246266267471</v>
      </c>
    </row>
    <row r="185" spans="1:9" x14ac:dyDescent="0.25">
      <c r="A185" s="45">
        <f t="shared" si="24"/>
        <v>168</v>
      </c>
      <c r="B185" s="46">
        <f t="shared" si="25"/>
        <v>46997</v>
      </c>
      <c r="C185" s="47">
        <f t="shared" si="26"/>
        <v>-18.23246266267471</v>
      </c>
      <c r="D185" s="47">
        <f t="shared" si="18"/>
        <v>0.10623522355634138</v>
      </c>
      <c r="E185" s="47">
        <f t="shared" si="19"/>
        <v>0</v>
      </c>
      <c r="F185" s="47">
        <f t="shared" si="20"/>
        <v>0.10623522355634138</v>
      </c>
      <c r="G185" s="47">
        <f t="shared" si="21"/>
        <v>0.25817241241196398</v>
      </c>
      <c r="H185" s="47">
        <f t="shared" si="22"/>
        <v>-0.1519371888556226</v>
      </c>
      <c r="I185" s="48">
        <f t="shared" si="23"/>
        <v>-18.490635075086672</v>
      </c>
    </row>
    <row r="186" spans="1:9" x14ac:dyDescent="0.25">
      <c r="A186" s="45">
        <f t="shared" si="24"/>
        <v>169</v>
      </c>
      <c r="B186" s="46">
        <f t="shared" si="25"/>
        <v>47027</v>
      </c>
      <c r="C186" s="47">
        <f t="shared" si="26"/>
        <v>-18.490635075086672</v>
      </c>
      <c r="D186" s="47">
        <f t="shared" si="18"/>
        <v>0.10623522355634138</v>
      </c>
      <c r="E186" s="47">
        <f t="shared" si="19"/>
        <v>0</v>
      </c>
      <c r="F186" s="47">
        <f t="shared" si="20"/>
        <v>0.10623522355634138</v>
      </c>
      <c r="G186" s="47">
        <f t="shared" si="21"/>
        <v>0.26032384918206364</v>
      </c>
      <c r="H186" s="47">
        <f t="shared" si="22"/>
        <v>-0.15408862562572226</v>
      </c>
      <c r="I186" s="48">
        <f t="shared" si="23"/>
        <v>-18.750958924268737</v>
      </c>
    </row>
    <row r="187" spans="1:9" x14ac:dyDescent="0.25">
      <c r="A187" s="45">
        <f t="shared" si="24"/>
        <v>170</v>
      </c>
      <c r="B187" s="46">
        <f t="shared" si="25"/>
        <v>47058</v>
      </c>
      <c r="C187" s="47">
        <f t="shared" si="26"/>
        <v>-18.750958924268737</v>
      </c>
      <c r="D187" s="47">
        <f t="shared" si="18"/>
        <v>0.10623522355634138</v>
      </c>
      <c r="E187" s="47">
        <f t="shared" si="19"/>
        <v>0</v>
      </c>
      <c r="F187" s="47">
        <f t="shared" si="20"/>
        <v>0.10623522355634138</v>
      </c>
      <c r="G187" s="47">
        <f t="shared" si="21"/>
        <v>0.26249321459191421</v>
      </c>
      <c r="H187" s="47">
        <f t="shared" si="22"/>
        <v>-0.15625799103557281</v>
      </c>
      <c r="I187" s="48">
        <f t="shared" si="23"/>
        <v>-19.01345213886065</v>
      </c>
    </row>
    <row r="188" spans="1:9" x14ac:dyDescent="0.25">
      <c r="A188" s="45">
        <f t="shared" si="24"/>
        <v>171</v>
      </c>
      <c r="B188" s="46">
        <f t="shared" si="25"/>
        <v>47088</v>
      </c>
      <c r="C188" s="47">
        <f t="shared" si="26"/>
        <v>-19.01345213886065</v>
      </c>
      <c r="D188" s="47">
        <f t="shared" si="18"/>
        <v>0.10623522355634138</v>
      </c>
      <c r="E188" s="47">
        <f t="shared" si="19"/>
        <v>0</v>
      </c>
      <c r="F188" s="47">
        <f t="shared" si="20"/>
        <v>0.10623522355634138</v>
      </c>
      <c r="G188" s="47">
        <f t="shared" si="21"/>
        <v>0.26468065804684682</v>
      </c>
      <c r="H188" s="47">
        <f t="shared" si="22"/>
        <v>-0.15844543449050544</v>
      </c>
      <c r="I188" s="48">
        <f t="shared" si="23"/>
        <v>-19.278132796907496</v>
      </c>
    </row>
    <row r="189" spans="1:9" x14ac:dyDescent="0.25">
      <c r="A189" s="45">
        <f t="shared" si="24"/>
        <v>172</v>
      </c>
      <c r="B189" s="46">
        <f t="shared" si="25"/>
        <v>47119</v>
      </c>
      <c r="C189" s="47">
        <f t="shared" si="26"/>
        <v>-19.278132796907496</v>
      </c>
      <c r="D189" s="47">
        <f t="shared" si="18"/>
        <v>0.10623522355634138</v>
      </c>
      <c r="E189" s="47">
        <f t="shared" si="19"/>
        <v>0</v>
      </c>
      <c r="F189" s="47">
        <f t="shared" si="20"/>
        <v>0.10623522355634138</v>
      </c>
      <c r="G189" s="47">
        <f t="shared" si="21"/>
        <v>0.26688633019723718</v>
      </c>
      <c r="H189" s="47">
        <f t="shared" si="22"/>
        <v>-0.1606511066408958</v>
      </c>
      <c r="I189" s="48">
        <f t="shared" si="23"/>
        <v>-19.545019127104734</v>
      </c>
    </row>
    <row r="190" spans="1:9" x14ac:dyDescent="0.25">
      <c r="A190" s="45">
        <f t="shared" si="24"/>
        <v>173</v>
      </c>
      <c r="B190" s="46">
        <f t="shared" si="25"/>
        <v>47150</v>
      </c>
      <c r="C190" s="47">
        <f t="shared" si="26"/>
        <v>-19.545019127104734</v>
      </c>
      <c r="D190" s="47">
        <f t="shared" si="18"/>
        <v>0.10623522355634138</v>
      </c>
      <c r="E190" s="47">
        <f t="shared" si="19"/>
        <v>0</v>
      </c>
      <c r="F190" s="47">
        <f t="shared" si="20"/>
        <v>0.10623522355634138</v>
      </c>
      <c r="G190" s="47">
        <f t="shared" si="21"/>
        <v>0.26911038294888084</v>
      </c>
      <c r="H190" s="47">
        <f t="shared" si="22"/>
        <v>-0.16287515939253946</v>
      </c>
      <c r="I190" s="48">
        <f t="shared" si="23"/>
        <v>-19.814129510053615</v>
      </c>
    </row>
    <row r="191" spans="1:9" x14ac:dyDescent="0.25">
      <c r="A191" s="45">
        <f t="shared" si="24"/>
        <v>174</v>
      </c>
      <c r="B191" s="46">
        <f t="shared" si="25"/>
        <v>47178</v>
      </c>
      <c r="C191" s="47">
        <f t="shared" si="26"/>
        <v>-19.814129510053615</v>
      </c>
      <c r="D191" s="47">
        <f t="shared" si="18"/>
        <v>0.10623522355634138</v>
      </c>
      <c r="E191" s="47">
        <f t="shared" si="19"/>
        <v>0</v>
      </c>
      <c r="F191" s="47">
        <f t="shared" si="20"/>
        <v>0.10623522355634138</v>
      </c>
      <c r="G191" s="47">
        <f t="shared" si="21"/>
        <v>0.27135296947345483</v>
      </c>
      <c r="H191" s="47">
        <f t="shared" si="22"/>
        <v>-0.16511774591711345</v>
      </c>
      <c r="I191" s="48">
        <f t="shared" si="23"/>
        <v>-20.085482479527069</v>
      </c>
    </row>
    <row r="192" spans="1:9" x14ac:dyDescent="0.25">
      <c r="A192" s="45">
        <f t="shared" si="24"/>
        <v>175</v>
      </c>
      <c r="B192" s="46">
        <f t="shared" si="25"/>
        <v>47209</v>
      </c>
      <c r="C192" s="47">
        <f t="shared" si="26"/>
        <v>-20.085482479527069</v>
      </c>
      <c r="D192" s="47">
        <f t="shared" si="18"/>
        <v>0.10623522355634138</v>
      </c>
      <c r="E192" s="47">
        <f t="shared" si="19"/>
        <v>0</v>
      </c>
      <c r="F192" s="47">
        <f t="shared" si="20"/>
        <v>0.10623522355634138</v>
      </c>
      <c r="G192" s="47">
        <f t="shared" si="21"/>
        <v>0.27361424421906699</v>
      </c>
      <c r="H192" s="47">
        <f t="shared" si="22"/>
        <v>-0.16737902066272559</v>
      </c>
      <c r="I192" s="48">
        <f t="shared" si="23"/>
        <v>-20.359096723746138</v>
      </c>
    </row>
    <row r="193" spans="1:9" x14ac:dyDescent="0.25">
      <c r="A193" s="45">
        <f t="shared" si="24"/>
        <v>176</v>
      </c>
      <c r="B193" s="46">
        <f t="shared" si="25"/>
        <v>47239</v>
      </c>
      <c r="C193" s="47">
        <f t="shared" si="26"/>
        <v>-20.359096723746138</v>
      </c>
      <c r="D193" s="47">
        <f t="shared" si="18"/>
        <v>0.10623522355634138</v>
      </c>
      <c r="E193" s="47">
        <f t="shared" si="19"/>
        <v>0</v>
      </c>
      <c r="F193" s="47">
        <f t="shared" si="20"/>
        <v>0.10623522355634138</v>
      </c>
      <c r="G193" s="47">
        <f t="shared" si="21"/>
        <v>0.27589436292089253</v>
      </c>
      <c r="H193" s="47">
        <f t="shared" si="22"/>
        <v>-0.16965913936455115</v>
      </c>
      <c r="I193" s="48">
        <f t="shared" si="23"/>
        <v>-20.634991086667029</v>
      </c>
    </row>
    <row r="194" spans="1:9" x14ac:dyDescent="0.25">
      <c r="A194" s="45">
        <f t="shared" si="24"/>
        <v>177</v>
      </c>
      <c r="B194" s="46">
        <f t="shared" si="25"/>
        <v>47270</v>
      </c>
      <c r="C194" s="47">
        <f t="shared" si="26"/>
        <v>-20.634991086667029</v>
      </c>
      <c r="D194" s="47">
        <f t="shared" si="18"/>
        <v>0.10623522355634138</v>
      </c>
      <c r="E194" s="47">
        <f t="shared" si="19"/>
        <v>0</v>
      </c>
      <c r="F194" s="47">
        <f t="shared" si="20"/>
        <v>0.10623522355634138</v>
      </c>
      <c r="G194" s="47">
        <f t="shared" si="21"/>
        <v>0.27819348261189997</v>
      </c>
      <c r="H194" s="47">
        <f t="shared" si="22"/>
        <v>-0.17195825905555859</v>
      </c>
      <c r="I194" s="48">
        <f t="shared" si="23"/>
        <v>-20.913184569278929</v>
      </c>
    </row>
    <row r="195" spans="1:9" x14ac:dyDescent="0.25">
      <c r="A195" s="45">
        <f t="shared" si="24"/>
        <v>178</v>
      </c>
      <c r="B195" s="46">
        <f t="shared" si="25"/>
        <v>47300</v>
      </c>
      <c r="C195" s="47">
        <f t="shared" si="26"/>
        <v>-20.913184569278929</v>
      </c>
      <c r="D195" s="47">
        <f t="shared" si="18"/>
        <v>0.10623522355634138</v>
      </c>
      <c r="E195" s="47">
        <f t="shared" si="19"/>
        <v>0</v>
      </c>
      <c r="F195" s="47">
        <f t="shared" si="20"/>
        <v>0.10623522355634138</v>
      </c>
      <c r="G195" s="47">
        <f t="shared" si="21"/>
        <v>0.28051176163366581</v>
      </c>
      <c r="H195" s="47">
        <f t="shared" si="22"/>
        <v>-0.17427653807732443</v>
      </c>
      <c r="I195" s="48">
        <f t="shared" si="23"/>
        <v>-21.193696330912594</v>
      </c>
    </row>
    <row r="196" spans="1:9" x14ac:dyDescent="0.25">
      <c r="A196" s="45">
        <f t="shared" si="24"/>
        <v>179</v>
      </c>
      <c r="B196" s="46">
        <f t="shared" si="25"/>
        <v>47331</v>
      </c>
      <c r="C196" s="47">
        <f t="shared" si="26"/>
        <v>-21.193696330912594</v>
      </c>
      <c r="D196" s="47">
        <f t="shared" si="18"/>
        <v>0.10623522355634138</v>
      </c>
      <c r="E196" s="47">
        <f t="shared" si="19"/>
        <v>0</v>
      </c>
      <c r="F196" s="47">
        <f t="shared" si="20"/>
        <v>0.10623522355634138</v>
      </c>
      <c r="G196" s="47">
        <f t="shared" si="21"/>
        <v>0.2828493596472797</v>
      </c>
      <c r="H196" s="47">
        <f t="shared" si="22"/>
        <v>-0.17661413609093832</v>
      </c>
      <c r="I196" s="48">
        <f t="shared" si="23"/>
        <v>-21.476545690559874</v>
      </c>
    </row>
    <row r="197" spans="1:9" x14ac:dyDescent="0.25">
      <c r="A197" s="45">
        <f t="shared" si="24"/>
        <v>180</v>
      </c>
      <c r="B197" s="46">
        <f t="shared" si="25"/>
        <v>47362</v>
      </c>
      <c r="C197" s="47">
        <f t="shared" si="26"/>
        <v>-21.476545690559874</v>
      </c>
      <c r="D197" s="47">
        <f t="shared" si="18"/>
        <v>0.10623522355634138</v>
      </c>
      <c r="E197" s="47">
        <f t="shared" si="19"/>
        <v>0</v>
      </c>
      <c r="F197" s="47">
        <f t="shared" si="20"/>
        <v>0.10623522355634138</v>
      </c>
      <c r="G197" s="47">
        <f t="shared" si="21"/>
        <v>0.28520643764434034</v>
      </c>
      <c r="H197" s="47">
        <f t="shared" si="22"/>
        <v>-0.17897121408799896</v>
      </c>
      <c r="I197" s="48">
        <f t="shared" si="23"/>
        <v>-21.761752128204215</v>
      </c>
    </row>
    <row r="198" spans="1:9" x14ac:dyDescent="0.25">
      <c r="A198" s="45">
        <f t="shared" si="24"/>
        <v>181</v>
      </c>
      <c r="B198" s="46">
        <f t="shared" si="25"/>
        <v>47392</v>
      </c>
      <c r="C198" s="47">
        <f t="shared" si="26"/>
        <v>-21.761752128204215</v>
      </c>
      <c r="D198" s="47">
        <f t="shared" si="18"/>
        <v>0.10623522355634138</v>
      </c>
      <c r="E198" s="47">
        <f t="shared" si="19"/>
        <v>0</v>
      </c>
      <c r="F198" s="47">
        <f t="shared" si="20"/>
        <v>0.10623522355634138</v>
      </c>
      <c r="G198" s="47">
        <f t="shared" si="21"/>
        <v>0.28758315795804318</v>
      </c>
      <c r="H198" s="47">
        <f t="shared" si="22"/>
        <v>-0.1813479344017018</v>
      </c>
      <c r="I198" s="48">
        <f t="shared" si="23"/>
        <v>-22.049335286162258</v>
      </c>
    </row>
    <row r="199" spans="1:9" x14ac:dyDescent="0.25">
      <c r="A199" s="45">
        <f t="shared" si="24"/>
        <v>182</v>
      </c>
      <c r="B199" s="46">
        <f t="shared" si="25"/>
        <v>47423</v>
      </c>
      <c r="C199" s="47">
        <f t="shared" si="26"/>
        <v>-22.049335286162258</v>
      </c>
      <c r="D199" s="47">
        <f t="shared" si="18"/>
        <v>0.10623522355634138</v>
      </c>
      <c r="E199" s="47">
        <f t="shared" si="19"/>
        <v>0</v>
      </c>
      <c r="F199" s="47">
        <f t="shared" si="20"/>
        <v>0.10623522355634138</v>
      </c>
      <c r="G199" s="47">
        <f t="shared" si="21"/>
        <v>0.28997968427436022</v>
      </c>
      <c r="H199" s="47">
        <f t="shared" si="22"/>
        <v>-0.18374446071801884</v>
      </c>
      <c r="I199" s="48">
        <f t="shared" si="23"/>
        <v>-22.339314970436618</v>
      </c>
    </row>
    <row r="200" spans="1:9" x14ac:dyDescent="0.25">
      <c r="A200" s="45">
        <f t="shared" si="24"/>
        <v>183</v>
      </c>
      <c r="B200" s="46">
        <f t="shared" si="25"/>
        <v>47453</v>
      </c>
      <c r="C200" s="47">
        <f t="shared" si="26"/>
        <v>-22.339314970436618</v>
      </c>
      <c r="D200" s="47">
        <f t="shared" si="18"/>
        <v>0.10623522355634138</v>
      </c>
      <c r="E200" s="47">
        <f t="shared" si="19"/>
        <v>0</v>
      </c>
      <c r="F200" s="47">
        <f t="shared" si="20"/>
        <v>0.10623522355634138</v>
      </c>
      <c r="G200" s="47">
        <f t="shared" si="21"/>
        <v>0.29239618164331321</v>
      </c>
      <c r="H200" s="47">
        <f t="shared" si="22"/>
        <v>-0.18616095808697183</v>
      </c>
      <c r="I200" s="48">
        <f t="shared" si="23"/>
        <v>-22.63171115207993</v>
      </c>
    </row>
    <row r="201" spans="1:9" x14ac:dyDescent="0.25">
      <c r="A201" s="45">
        <f t="shared" si="24"/>
        <v>184</v>
      </c>
      <c r="B201" s="46">
        <f t="shared" si="25"/>
        <v>47484</v>
      </c>
      <c r="C201" s="47">
        <f t="shared" si="26"/>
        <v>-22.63171115207993</v>
      </c>
      <c r="D201" s="47">
        <f t="shared" si="18"/>
        <v>0.10623522355634138</v>
      </c>
      <c r="E201" s="47">
        <f t="shared" si="19"/>
        <v>0</v>
      </c>
      <c r="F201" s="47">
        <f t="shared" si="20"/>
        <v>0.10623522355634138</v>
      </c>
      <c r="G201" s="47">
        <f t="shared" si="21"/>
        <v>0.29483281649034082</v>
      </c>
      <c r="H201" s="47">
        <f t="shared" si="22"/>
        <v>-0.18859759293399944</v>
      </c>
      <c r="I201" s="48">
        <f t="shared" si="23"/>
        <v>-22.926543968570272</v>
      </c>
    </row>
    <row r="202" spans="1:9" x14ac:dyDescent="0.25">
      <c r="A202" s="45">
        <f t="shared" si="24"/>
        <v>185</v>
      </c>
      <c r="B202" s="46">
        <f t="shared" si="25"/>
        <v>47515</v>
      </c>
      <c r="C202" s="47">
        <f t="shared" si="26"/>
        <v>-22.926543968570272</v>
      </c>
      <c r="D202" s="47">
        <f t="shared" si="18"/>
        <v>0.10623522355634138</v>
      </c>
      <c r="E202" s="47">
        <f t="shared" si="19"/>
        <v>0</v>
      </c>
      <c r="F202" s="47">
        <f t="shared" si="20"/>
        <v>0.10623522355634138</v>
      </c>
      <c r="G202" s="47">
        <f t="shared" si="21"/>
        <v>0.29728975662776036</v>
      </c>
      <c r="H202" s="47">
        <f t="shared" si="22"/>
        <v>-0.19105453307141895</v>
      </c>
      <c r="I202" s="48">
        <f t="shared" si="23"/>
        <v>-23.22383372519803</v>
      </c>
    </row>
    <row r="203" spans="1:9" x14ac:dyDescent="0.25">
      <c r="A203" s="45">
        <f t="shared" si="24"/>
        <v>186</v>
      </c>
      <c r="B203" s="46">
        <f t="shared" si="25"/>
        <v>47543</v>
      </c>
      <c r="C203" s="47">
        <f t="shared" si="26"/>
        <v>-23.22383372519803</v>
      </c>
      <c r="D203" s="47">
        <f t="shared" si="18"/>
        <v>0.10623522355634138</v>
      </c>
      <c r="E203" s="47">
        <f t="shared" si="19"/>
        <v>0</v>
      </c>
      <c r="F203" s="47">
        <f t="shared" si="20"/>
        <v>0.10623522355634138</v>
      </c>
      <c r="G203" s="47">
        <f t="shared" si="21"/>
        <v>0.29976717126632502</v>
      </c>
      <c r="H203" s="47">
        <f t="shared" si="22"/>
        <v>-0.19353194770998361</v>
      </c>
      <c r="I203" s="48">
        <f t="shared" si="23"/>
        <v>-23.523600896464355</v>
      </c>
    </row>
    <row r="204" spans="1:9" x14ac:dyDescent="0.25">
      <c r="A204" s="45">
        <f t="shared" si="24"/>
        <v>187</v>
      </c>
      <c r="B204" s="46">
        <f t="shared" si="25"/>
        <v>47574</v>
      </c>
      <c r="C204" s="47">
        <f t="shared" si="26"/>
        <v>-23.523600896464355</v>
      </c>
      <c r="D204" s="47">
        <f t="shared" si="18"/>
        <v>0.10623522355634138</v>
      </c>
      <c r="E204" s="47">
        <f t="shared" si="19"/>
        <v>0</v>
      </c>
      <c r="F204" s="47">
        <f t="shared" si="20"/>
        <v>0.10623522355634138</v>
      </c>
      <c r="G204" s="47">
        <f t="shared" si="21"/>
        <v>0.30226523102687769</v>
      </c>
      <c r="H204" s="47">
        <f t="shared" si="22"/>
        <v>-0.19603000747053631</v>
      </c>
      <c r="I204" s="48">
        <f t="shared" si="23"/>
        <v>-23.825866127491231</v>
      </c>
    </row>
    <row r="205" spans="1:9" x14ac:dyDescent="0.25">
      <c r="A205" s="45">
        <f t="shared" si="24"/>
        <v>188</v>
      </c>
      <c r="B205" s="46">
        <f t="shared" si="25"/>
        <v>47604</v>
      </c>
      <c r="C205" s="47">
        <f t="shared" si="26"/>
        <v>-23.825866127491231</v>
      </c>
      <c r="D205" s="47">
        <f t="shared" si="18"/>
        <v>0.10623522355634138</v>
      </c>
      <c r="E205" s="47">
        <f t="shared" si="19"/>
        <v>0</v>
      </c>
      <c r="F205" s="47">
        <f t="shared" si="20"/>
        <v>0.10623522355634138</v>
      </c>
      <c r="G205" s="47">
        <f t="shared" si="21"/>
        <v>0.30478410795210165</v>
      </c>
      <c r="H205" s="47">
        <f t="shared" si="22"/>
        <v>-0.19854888439576027</v>
      </c>
      <c r="I205" s="48">
        <f t="shared" si="23"/>
        <v>-24.130650235443333</v>
      </c>
    </row>
    <row r="206" spans="1:9" x14ac:dyDescent="0.25">
      <c r="A206" s="45">
        <f t="shared" si="24"/>
        <v>189</v>
      </c>
      <c r="B206" s="46">
        <f t="shared" si="25"/>
        <v>47635</v>
      </c>
      <c r="C206" s="47">
        <f t="shared" si="26"/>
        <v>-24.130650235443333</v>
      </c>
      <c r="D206" s="47">
        <f t="shared" si="18"/>
        <v>0.10623522355634138</v>
      </c>
      <c r="E206" s="47">
        <f t="shared" si="19"/>
        <v>0</v>
      </c>
      <c r="F206" s="47">
        <f t="shared" si="20"/>
        <v>0.10623522355634138</v>
      </c>
      <c r="G206" s="47">
        <f t="shared" si="21"/>
        <v>0.30732397551836921</v>
      </c>
      <c r="H206" s="47">
        <f t="shared" si="22"/>
        <v>-0.2010887519620278</v>
      </c>
      <c r="I206" s="48">
        <f t="shared" si="23"/>
        <v>-24.437974210961702</v>
      </c>
    </row>
    <row r="207" spans="1:9" x14ac:dyDescent="0.25">
      <c r="A207" s="45">
        <f t="shared" si="24"/>
        <v>190</v>
      </c>
      <c r="B207" s="46">
        <f t="shared" si="25"/>
        <v>47665</v>
      </c>
      <c r="C207" s="47">
        <f t="shared" si="26"/>
        <v>-24.437974210961702</v>
      </c>
      <c r="D207" s="47">
        <f t="shared" si="18"/>
        <v>0.10623522355634138</v>
      </c>
      <c r="E207" s="47">
        <f t="shared" si="19"/>
        <v>0</v>
      </c>
      <c r="F207" s="47">
        <f t="shared" si="20"/>
        <v>0.10623522355634138</v>
      </c>
      <c r="G207" s="47">
        <f t="shared" si="21"/>
        <v>0.30988500864768892</v>
      </c>
      <c r="H207" s="47">
        <f t="shared" si="22"/>
        <v>-0.20364978509134754</v>
      </c>
      <c r="I207" s="48">
        <f t="shared" si="23"/>
        <v>-24.747859219609392</v>
      </c>
    </row>
    <row r="208" spans="1:9" x14ac:dyDescent="0.25">
      <c r="A208" s="45">
        <f t="shared" si="24"/>
        <v>191</v>
      </c>
      <c r="B208" s="46">
        <f t="shared" si="25"/>
        <v>47696</v>
      </c>
      <c r="C208" s="47">
        <f t="shared" si="26"/>
        <v>-24.747859219609392</v>
      </c>
      <c r="D208" s="47">
        <f t="shared" si="18"/>
        <v>0.10623522355634138</v>
      </c>
      <c r="E208" s="47">
        <f t="shared" si="19"/>
        <v>0</v>
      </c>
      <c r="F208" s="47">
        <f t="shared" si="20"/>
        <v>0.10623522355634138</v>
      </c>
      <c r="G208" s="47">
        <f t="shared" si="21"/>
        <v>0.31246738371975302</v>
      </c>
      <c r="H208" s="47">
        <f t="shared" si="22"/>
        <v>-0.20623216016341162</v>
      </c>
      <c r="I208" s="48">
        <f t="shared" si="23"/>
        <v>-25.060326603329145</v>
      </c>
    </row>
    <row r="209" spans="1:9" x14ac:dyDescent="0.25">
      <c r="A209" s="45">
        <f t="shared" si="24"/>
        <v>192</v>
      </c>
      <c r="B209" s="46">
        <f t="shared" si="25"/>
        <v>47727</v>
      </c>
      <c r="C209" s="47">
        <f t="shared" si="26"/>
        <v>-25.060326603329145</v>
      </c>
      <c r="D209" s="47">
        <f t="shared" si="18"/>
        <v>0.10623522355634138</v>
      </c>
      <c r="E209" s="47">
        <f t="shared" si="19"/>
        <v>0</v>
      </c>
      <c r="F209" s="47">
        <f t="shared" si="20"/>
        <v>0.10623522355634138</v>
      </c>
      <c r="G209" s="47">
        <f t="shared" si="21"/>
        <v>0.31507127858408429</v>
      </c>
      <c r="H209" s="47">
        <f t="shared" si="22"/>
        <v>-0.20883605502774291</v>
      </c>
      <c r="I209" s="48">
        <f t="shared" si="23"/>
        <v>-25.37539788191323</v>
      </c>
    </row>
    <row r="210" spans="1:9" x14ac:dyDescent="0.25">
      <c r="A210" s="45">
        <f t="shared" si="24"/>
        <v>193</v>
      </c>
      <c r="B210" s="46">
        <f t="shared" si="25"/>
        <v>47757</v>
      </c>
      <c r="C210" s="47">
        <f t="shared" si="26"/>
        <v>-25.37539788191323</v>
      </c>
      <c r="D210" s="47">
        <f t="shared" ref="D210:D273" si="27">IF(Pay_Num&lt;&gt;"",Scheduled_Monthly_Payment,"")</f>
        <v>0.10623522355634138</v>
      </c>
      <c r="E210" s="47">
        <f t="shared" ref="E210:E273" si="28">IF(Pay_Num&lt;&gt;"",Scheduled_Extra_Payments,"")</f>
        <v>0</v>
      </c>
      <c r="F210" s="47">
        <f t="shared" ref="F210:F273" si="29">IF(Pay_Num&lt;&gt;"",Sched_Pay+Extra_Pay,"")</f>
        <v>0.10623522355634138</v>
      </c>
      <c r="G210" s="47">
        <f t="shared" ref="G210:G273" si="30">IF(Pay_Num&lt;&gt;"",Total_Pay-Int,"")</f>
        <v>0.31769687257228496</v>
      </c>
      <c r="H210" s="47">
        <f t="shared" ref="H210:H273" si="31">IF(Pay_Num&lt;&gt;"",Beg_Bal*Interest_Rate/12,"")</f>
        <v>-0.21146164901594358</v>
      </c>
      <c r="I210" s="48">
        <f t="shared" ref="I210:I273" si="32">IF(Pay_Num&lt;&gt;"",Beg_Bal-Princ,"")</f>
        <v>-25.693094754485514</v>
      </c>
    </row>
    <row r="211" spans="1:9" x14ac:dyDescent="0.25">
      <c r="A211" s="45">
        <f t="shared" ref="A211:A274" si="33">IF(Values_Entered,A210+1,"")</f>
        <v>194</v>
      </c>
      <c r="B211" s="46">
        <f t="shared" ref="B211:B274" si="34">IF(Pay_Num&lt;&gt;"",DATE(YEAR(B210),MONTH(B210)+1,DAY(B210)),"")</f>
        <v>47788</v>
      </c>
      <c r="C211" s="47">
        <f t="shared" ref="C211:C274" si="35">IF(Pay_Num&lt;&gt;"",I210,"")</f>
        <v>-25.693094754485514</v>
      </c>
      <c r="D211" s="47">
        <f t="shared" si="27"/>
        <v>0.10623522355634138</v>
      </c>
      <c r="E211" s="47">
        <f t="shared" si="28"/>
        <v>0</v>
      </c>
      <c r="F211" s="47">
        <f t="shared" si="29"/>
        <v>0.10623522355634138</v>
      </c>
      <c r="G211" s="47">
        <f t="shared" si="30"/>
        <v>0.32034434651038735</v>
      </c>
      <c r="H211" s="47">
        <f t="shared" si="31"/>
        <v>-0.21410912295404597</v>
      </c>
      <c r="I211" s="48">
        <f t="shared" si="32"/>
        <v>-26.013439100995903</v>
      </c>
    </row>
    <row r="212" spans="1:9" x14ac:dyDescent="0.25">
      <c r="A212" s="45">
        <f t="shared" si="33"/>
        <v>195</v>
      </c>
      <c r="B212" s="46">
        <f t="shared" si="34"/>
        <v>47818</v>
      </c>
      <c r="C212" s="47">
        <f t="shared" si="35"/>
        <v>-26.013439100995903</v>
      </c>
      <c r="D212" s="47">
        <f t="shared" si="27"/>
        <v>0.10623522355634138</v>
      </c>
      <c r="E212" s="47">
        <f t="shared" si="28"/>
        <v>0</v>
      </c>
      <c r="F212" s="47">
        <f t="shared" si="29"/>
        <v>0.10623522355634138</v>
      </c>
      <c r="G212" s="47">
        <f t="shared" si="30"/>
        <v>0.32301388273130727</v>
      </c>
      <c r="H212" s="47">
        <f t="shared" si="31"/>
        <v>-0.21677865917496586</v>
      </c>
      <c r="I212" s="48">
        <f t="shared" si="32"/>
        <v>-26.336452983727209</v>
      </c>
    </row>
    <row r="213" spans="1:9" x14ac:dyDescent="0.25">
      <c r="A213" s="45">
        <f t="shared" si="33"/>
        <v>196</v>
      </c>
      <c r="B213" s="46">
        <f t="shared" si="34"/>
        <v>47849</v>
      </c>
      <c r="C213" s="47">
        <f t="shared" si="35"/>
        <v>-26.336452983727209</v>
      </c>
      <c r="D213" s="47">
        <f t="shared" si="27"/>
        <v>0.10623522355634138</v>
      </c>
      <c r="E213" s="47">
        <f t="shared" si="28"/>
        <v>0</v>
      </c>
      <c r="F213" s="47">
        <f t="shared" si="29"/>
        <v>0.10623522355634138</v>
      </c>
      <c r="G213" s="47">
        <f t="shared" si="30"/>
        <v>0.32570566508740151</v>
      </c>
      <c r="H213" s="47">
        <f t="shared" si="31"/>
        <v>-0.2194704415310601</v>
      </c>
      <c r="I213" s="48">
        <f t="shared" si="32"/>
        <v>-26.662158648814611</v>
      </c>
    </row>
    <row r="214" spans="1:9" x14ac:dyDescent="0.25">
      <c r="A214" s="45">
        <f t="shared" si="33"/>
        <v>197</v>
      </c>
      <c r="B214" s="46">
        <f t="shared" si="34"/>
        <v>47880</v>
      </c>
      <c r="C214" s="47">
        <f t="shared" si="35"/>
        <v>-26.662158648814611</v>
      </c>
      <c r="D214" s="47">
        <f t="shared" si="27"/>
        <v>0.10623522355634138</v>
      </c>
      <c r="E214" s="47">
        <f t="shared" si="28"/>
        <v>0</v>
      </c>
      <c r="F214" s="47">
        <f t="shared" si="29"/>
        <v>0.10623522355634138</v>
      </c>
      <c r="G214" s="47">
        <f t="shared" si="30"/>
        <v>0.32841987896312985</v>
      </c>
      <c r="H214" s="47">
        <f t="shared" si="31"/>
        <v>-0.22218465540678844</v>
      </c>
      <c r="I214" s="48">
        <f t="shared" si="32"/>
        <v>-26.990578527777739</v>
      </c>
    </row>
    <row r="215" spans="1:9" x14ac:dyDescent="0.25">
      <c r="A215" s="45">
        <f t="shared" si="33"/>
        <v>198</v>
      </c>
      <c r="B215" s="46">
        <f t="shared" si="34"/>
        <v>47908</v>
      </c>
      <c r="C215" s="47">
        <f t="shared" si="35"/>
        <v>-26.990578527777739</v>
      </c>
      <c r="D215" s="47">
        <f t="shared" si="27"/>
        <v>0.10623522355634138</v>
      </c>
      <c r="E215" s="47">
        <f t="shared" si="28"/>
        <v>0</v>
      </c>
      <c r="F215" s="47">
        <f t="shared" si="29"/>
        <v>0.10623522355634138</v>
      </c>
      <c r="G215" s="47">
        <f t="shared" si="30"/>
        <v>0.33115671128782254</v>
      </c>
      <c r="H215" s="47">
        <f t="shared" si="31"/>
        <v>-0.22492148773148116</v>
      </c>
      <c r="I215" s="48">
        <f t="shared" si="32"/>
        <v>-27.321735239065561</v>
      </c>
    </row>
    <row r="216" spans="1:9" x14ac:dyDescent="0.25">
      <c r="A216" s="45">
        <f t="shared" si="33"/>
        <v>199</v>
      </c>
      <c r="B216" s="46">
        <f t="shared" si="34"/>
        <v>47939</v>
      </c>
      <c r="C216" s="47">
        <f t="shared" si="35"/>
        <v>-27.321735239065561</v>
      </c>
      <c r="D216" s="47">
        <f t="shared" si="27"/>
        <v>0.10623522355634138</v>
      </c>
      <c r="E216" s="47">
        <f t="shared" si="28"/>
        <v>0</v>
      </c>
      <c r="F216" s="47">
        <f t="shared" si="29"/>
        <v>0.10623522355634138</v>
      </c>
      <c r="G216" s="47">
        <f t="shared" si="30"/>
        <v>0.3339163505485544</v>
      </c>
      <c r="H216" s="47">
        <f t="shared" si="31"/>
        <v>-0.22768112699221302</v>
      </c>
      <c r="I216" s="48">
        <f t="shared" si="32"/>
        <v>-27.655651589614116</v>
      </c>
    </row>
    <row r="217" spans="1:9" x14ac:dyDescent="0.25">
      <c r="A217" s="45">
        <f t="shared" si="33"/>
        <v>200</v>
      </c>
      <c r="B217" s="46">
        <f t="shared" si="34"/>
        <v>47969</v>
      </c>
      <c r="C217" s="47">
        <f t="shared" si="35"/>
        <v>-27.655651589614116</v>
      </c>
      <c r="D217" s="47">
        <f t="shared" si="27"/>
        <v>0.10623522355634138</v>
      </c>
      <c r="E217" s="47">
        <f t="shared" si="28"/>
        <v>0</v>
      </c>
      <c r="F217" s="47">
        <f t="shared" si="29"/>
        <v>0.10623522355634138</v>
      </c>
      <c r="G217" s="47">
        <f t="shared" si="30"/>
        <v>0.33669898680312571</v>
      </c>
      <c r="H217" s="47">
        <f t="shared" si="31"/>
        <v>-0.2304637632467843</v>
      </c>
      <c r="I217" s="48">
        <f t="shared" si="32"/>
        <v>-27.992350576417241</v>
      </c>
    </row>
    <row r="218" spans="1:9" x14ac:dyDescent="0.25">
      <c r="A218" s="45">
        <f t="shared" si="33"/>
        <v>201</v>
      </c>
      <c r="B218" s="46">
        <f t="shared" si="34"/>
        <v>48000</v>
      </c>
      <c r="C218" s="47">
        <f t="shared" si="35"/>
        <v>-27.992350576417241</v>
      </c>
      <c r="D218" s="47">
        <f t="shared" si="27"/>
        <v>0.10623522355634138</v>
      </c>
      <c r="E218" s="47">
        <f t="shared" si="28"/>
        <v>0</v>
      </c>
      <c r="F218" s="47">
        <f t="shared" si="29"/>
        <v>0.10623522355634138</v>
      </c>
      <c r="G218" s="47">
        <f t="shared" si="30"/>
        <v>0.33950481169315172</v>
      </c>
      <c r="H218" s="47">
        <f t="shared" si="31"/>
        <v>-0.23326958813681034</v>
      </c>
      <c r="I218" s="48">
        <f t="shared" si="32"/>
        <v>-28.331855388110395</v>
      </c>
    </row>
    <row r="219" spans="1:9" x14ac:dyDescent="0.25">
      <c r="A219" s="45">
        <f t="shared" si="33"/>
        <v>202</v>
      </c>
      <c r="B219" s="46">
        <f t="shared" si="34"/>
        <v>48030</v>
      </c>
      <c r="C219" s="47">
        <f t="shared" si="35"/>
        <v>-28.331855388110395</v>
      </c>
      <c r="D219" s="47">
        <f t="shared" si="27"/>
        <v>0.10623522355634138</v>
      </c>
      <c r="E219" s="47">
        <f t="shared" si="28"/>
        <v>0</v>
      </c>
      <c r="F219" s="47">
        <f t="shared" si="29"/>
        <v>0.10623522355634138</v>
      </c>
      <c r="G219" s="47">
        <f t="shared" si="30"/>
        <v>0.34233401845726136</v>
      </c>
      <c r="H219" s="47">
        <f t="shared" si="31"/>
        <v>-0.23609879490091998</v>
      </c>
      <c r="I219" s="48">
        <f t="shared" si="32"/>
        <v>-28.674189406567656</v>
      </c>
    </row>
    <row r="220" spans="1:9" x14ac:dyDescent="0.25">
      <c r="A220" s="45">
        <f t="shared" si="33"/>
        <v>203</v>
      </c>
      <c r="B220" s="46">
        <f t="shared" si="34"/>
        <v>48061</v>
      </c>
      <c r="C220" s="47">
        <f t="shared" si="35"/>
        <v>-28.674189406567656</v>
      </c>
      <c r="D220" s="47">
        <f t="shared" si="27"/>
        <v>0.10623522355634138</v>
      </c>
      <c r="E220" s="47">
        <f t="shared" si="28"/>
        <v>0</v>
      </c>
      <c r="F220" s="47">
        <f t="shared" si="29"/>
        <v>0.10623522355634138</v>
      </c>
      <c r="G220" s="47">
        <f t="shared" si="30"/>
        <v>0.34518680194440521</v>
      </c>
      <c r="H220" s="47">
        <f t="shared" si="31"/>
        <v>-0.2389515783880638</v>
      </c>
      <c r="I220" s="48">
        <f t="shared" si="32"/>
        <v>-29.01937620851206</v>
      </c>
    </row>
    <row r="221" spans="1:9" x14ac:dyDescent="0.25">
      <c r="A221" s="45">
        <f t="shared" si="33"/>
        <v>204</v>
      </c>
      <c r="B221" s="46">
        <f t="shared" si="34"/>
        <v>48092</v>
      </c>
      <c r="C221" s="47">
        <f t="shared" si="35"/>
        <v>-29.01937620851206</v>
      </c>
      <c r="D221" s="47">
        <f t="shared" si="27"/>
        <v>0.10623522355634138</v>
      </c>
      <c r="E221" s="47">
        <f t="shared" si="28"/>
        <v>0</v>
      </c>
      <c r="F221" s="47">
        <f t="shared" si="29"/>
        <v>0.10623522355634138</v>
      </c>
      <c r="G221" s="47">
        <f t="shared" si="30"/>
        <v>0.34806335862727522</v>
      </c>
      <c r="H221" s="47">
        <f t="shared" si="31"/>
        <v>-0.24182813507093384</v>
      </c>
      <c r="I221" s="48">
        <f t="shared" si="32"/>
        <v>-29.367439567139336</v>
      </c>
    </row>
    <row r="222" spans="1:9" x14ac:dyDescent="0.25">
      <c r="A222" s="45">
        <f t="shared" si="33"/>
        <v>205</v>
      </c>
      <c r="B222" s="46">
        <f t="shared" si="34"/>
        <v>48122</v>
      </c>
      <c r="C222" s="47">
        <f t="shared" si="35"/>
        <v>-29.367439567139336</v>
      </c>
      <c r="D222" s="47">
        <f t="shared" si="27"/>
        <v>0.10623522355634138</v>
      </c>
      <c r="E222" s="47">
        <f t="shared" si="28"/>
        <v>0</v>
      </c>
      <c r="F222" s="47">
        <f t="shared" si="29"/>
        <v>0.10623522355634138</v>
      </c>
      <c r="G222" s="47">
        <f t="shared" si="30"/>
        <v>0.35096388661583588</v>
      </c>
      <c r="H222" s="47">
        <f t="shared" si="31"/>
        <v>-0.24472866305949448</v>
      </c>
      <c r="I222" s="48">
        <f t="shared" si="32"/>
        <v>-29.718403453755172</v>
      </c>
    </row>
    <row r="223" spans="1:9" x14ac:dyDescent="0.25">
      <c r="A223" s="45">
        <f t="shared" si="33"/>
        <v>206</v>
      </c>
      <c r="B223" s="46">
        <f t="shared" si="34"/>
        <v>48153</v>
      </c>
      <c r="C223" s="47">
        <f t="shared" si="35"/>
        <v>-29.718403453755172</v>
      </c>
      <c r="D223" s="47">
        <f t="shared" si="27"/>
        <v>0.10623522355634138</v>
      </c>
      <c r="E223" s="47">
        <f t="shared" si="28"/>
        <v>0</v>
      </c>
      <c r="F223" s="47">
        <f t="shared" si="29"/>
        <v>0.10623522355634138</v>
      </c>
      <c r="G223" s="47">
        <f t="shared" si="30"/>
        <v>0.35388858567096781</v>
      </c>
      <c r="H223" s="47">
        <f t="shared" si="31"/>
        <v>-0.24765336211462644</v>
      </c>
      <c r="I223" s="48">
        <f t="shared" si="32"/>
        <v>-30.072292039426141</v>
      </c>
    </row>
    <row r="224" spans="1:9" x14ac:dyDescent="0.25">
      <c r="A224" s="45">
        <f t="shared" si="33"/>
        <v>207</v>
      </c>
      <c r="B224" s="46">
        <f t="shared" si="34"/>
        <v>48183</v>
      </c>
      <c r="C224" s="47">
        <f t="shared" si="35"/>
        <v>-30.072292039426141</v>
      </c>
      <c r="D224" s="47">
        <f t="shared" si="27"/>
        <v>0.10623522355634138</v>
      </c>
      <c r="E224" s="47">
        <f t="shared" si="28"/>
        <v>0</v>
      </c>
      <c r="F224" s="47">
        <f t="shared" si="29"/>
        <v>0.10623522355634138</v>
      </c>
      <c r="G224" s="47">
        <f t="shared" si="30"/>
        <v>0.35683765721822591</v>
      </c>
      <c r="H224" s="47">
        <f t="shared" si="31"/>
        <v>-0.25060243366188456</v>
      </c>
      <c r="I224" s="48">
        <f t="shared" si="32"/>
        <v>-30.429129696644367</v>
      </c>
    </row>
    <row r="225" spans="1:9" x14ac:dyDescent="0.25">
      <c r="A225" s="45">
        <f t="shared" si="33"/>
        <v>208</v>
      </c>
      <c r="B225" s="46">
        <f t="shared" si="34"/>
        <v>48214</v>
      </c>
      <c r="C225" s="47">
        <f t="shared" si="35"/>
        <v>-30.429129696644367</v>
      </c>
      <c r="D225" s="47">
        <f t="shared" si="27"/>
        <v>0.10623522355634138</v>
      </c>
      <c r="E225" s="47">
        <f t="shared" si="28"/>
        <v>0</v>
      </c>
      <c r="F225" s="47">
        <f t="shared" si="29"/>
        <v>0.10623522355634138</v>
      </c>
      <c r="G225" s="47">
        <f t="shared" si="30"/>
        <v>0.35981130436171116</v>
      </c>
      <c r="H225" s="47">
        <f t="shared" si="31"/>
        <v>-0.25357608080536975</v>
      </c>
      <c r="I225" s="48">
        <f t="shared" si="32"/>
        <v>-30.788941001006076</v>
      </c>
    </row>
    <row r="226" spans="1:9" x14ac:dyDescent="0.25">
      <c r="A226" s="45">
        <f t="shared" si="33"/>
        <v>209</v>
      </c>
      <c r="B226" s="46">
        <f t="shared" si="34"/>
        <v>48245</v>
      </c>
      <c r="C226" s="47">
        <f t="shared" si="35"/>
        <v>-30.788941001006076</v>
      </c>
      <c r="D226" s="47">
        <f t="shared" si="27"/>
        <v>0.10623522355634138</v>
      </c>
      <c r="E226" s="47">
        <f t="shared" si="28"/>
        <v>0</v>
      </c>
      <c r="F226" s="47">
        <f t="shared" si="29"/>
        <v>0.10623522355634138</v>
      </c>
      <c r="G226" s="47">
        <f t="shared" si="30"/>
        <v>0.36280973189805865</v>
      </c>
      <c r="H226" s="47">
        <f t="shared" si="31"/>
        <v>-0.2565745083417173</v>
      </c>
      <c r="I226" s="48">
        <f t="shared" si="32"/>
        <v>-31.151750732904134</v>
      </c>
    </row>
    <row r="227" spans="1:9" x14ac:dyDescent="0.25">
      <c r="A227" s="45">
        <f t="shared" si="33"/>
        <v>210</v>
      </c>
      <c r="B227" s="46">
        <f t="shared" si="34"/>
        <v>48274</v>
      </c>
      <c r="C227" s="47">
        <f t="shared" si="35"/>
        <v>-31.151750732904134</v>
      </c>
      <c r="D227" s="47">
        <f t="shared" si="27"/>
        <v>0.10623522355634138</v>
      </c>
      <c r="E227" s="47">
        <f t="shared" si="28"/>
        <v>0</v>
      </c>
      <c r="F227" s="47">
        <f t="shared" si="29"/>
        <v>0.10623522355634138</v>
      </c>
      <c r="G227" s="47">
        <f t="shared" si="30"/>
        <v>0.36583314633054254</v>
      </c>
      <c r="H227" s="47">
        <f t="shared" si="31"/>
        <v>-0.25959792277420113</v>
      </c>
      <c r="I227" s="48">
        <f t="shared" si="32"/>
        <v>-31.517583879234675</v>
      </c>
    </row>
    <row r="228" spans="1:9" x14ac:dyDescent="0.25">
      <c r="A228" s="45">
        <f t="shared" si="33"/>
        <v>211</v>
      </c>
      <c r="B228" s="46">
        <f t="shared" si="34"/>
        <v>48305</v>
      </c>
      <c r="C228" s="47">
        <f t="shared" si="35"/>
        <v>-31.517583879234675</v>
      </c>
      <c r="D228" s="47">
        <f t="shared" si="27"/>
        <v>0.10623522355634138</v>
      </c>
      <c r="E228" s="47">
        <f t="shared" si="28"/>
        <v>0</v>
      </c>
      <c r="F228" s="47">
        <f t="shared" si="29"/>
        <v>0.10623522355634138</v>
      </c>
      <c r="G228" s="47">
        <f t="shared" si="30"/>
        <v>0.36888175588329697</v>
      </c>
      <c r="H228" s="47">
        <f t="shared" si="31"/>
        <v>-0.26264653232695562</v>
      </c>
      <c r="I228" s="48">
        <f t="shared" si="32"/>
        <v>-31.886465635117972</v>
      </c>
    </row>
    <row r="229" spans="1:9" x14ac:dyDescent="0.25">
      <c r="A229" s="45">
        <f t="shared" si="33"/>
        <v>212</v>
      </c>
      <c r="B229" s="46">
        <f t="shared" si="34"/>
        <v>48335</v>
      </c>
      <c r="C229" s="47">
        <f t="shared" si="35"/>
        <v>-31.886465635117972</v>
      </c>
      <c r="D229" s="47">
        <f t="shared" si="27"/>
        <v>0.10623522355634138</v>
      </c>
      <c r="E229" s="47">
        <f t="shared" si="28"/>
        <v>0</v>
      </c>
      <c r="F229" s="47">
        <f t="shared" si="29"/>
        <v>0.10623522355634138</v>
      </c>
      <c r="G229" s="47">
        <f t="shared" si="30"/>
        <v>0.37195577051565787</v>
      </c>
      <c r="H229" s="47">
        <f t="shared" si="31"/>
        <v>-0.26572054695931646</v>
      </c>
      <c r="I229" s="48">
        <f t="shared" si="32"/>
        <v>-32.258421405633626</v>
      </c>
    </row>
    <row r="230" spans="1:9" x14ac:dyDescent="0.25">
      <c r="A230" s="45">
        <f t="shared" si="33"/>
        <v>213</v>
      </c>
      <c r="B230" s="46">
        <f t="shared" si="34"/>
        <v>48366</v>
      </c>
      <c r="C230" s="47">
        <f t="shared" si="35"/>
        <v>-32.258421405633626</v>
      </c>
      <c r="D230" s="47">
        <f t="shared" si="27"/>
        <v>0.10623522355634138</v>
      </c>
      <c r="E230" s="47">
        <f t="shared" si="28"/>
        <v>0</v>
      </c>
      <c r="F230" s="47">
        <f t="shared" si="29"/>
        <v>0.10623522355634138</v>
      </c>
      <c r="G230" s="47">
        <f t="shared" si="30"/>
        <v>0.37505540193662157</v>
      </c>
      <c r="H230" s="47">
        <f t="shared" si="31"/>
        <v>-0.26882017838028022</v>
      </c>
      <c r="I230" s="48">
        <f t="shared" si="32"/>
        <v>-32.633476807570247</v>
      </c>
    </row>
    <row r="231" spans="1:9" x14ac:dyDescent="0.25">
      <c r="A231" s="45">
        <f t="shared" si="33"/>
        <v>214</v>
      </c>
      <c r="B231" s="46">
        <f t="shared" si="34"/>
        <v>48396</v>
      </c>
      <c r="C231" s="47">
        <f t="shared" si="35"/>
        <v>-32.633476807570247</v>
      </c>
      <c r="D231" s="47">
        <f t="shared" si="27"/>
        <v>0.10623522355634138</v>
      </c>
      <c r="E231" s="47">
        <f t="shared" si="28"/>
        <v>0</v>
      </c>
      <c r="F231" s="47">
        <f t="shared" si="29"/>
        <v>0.10623522355634138</v>
      </c>
      <c r="G231" s="47">
        <f t="shared" si="30"/>
        <v>0.37818086361942682</v>
      </c>
      <c r="H231" s="47">
        <f t="shared" si="31"/>
        <v>-0.27194564006308541</v>
      </c>
      <c r="I231" s="48">
        <f t="shared" si="32"/>
        <v>-33.011657671189674</v>
      </c>
    </row>
    <row r="232" spans="1:9" x14ac:dyDescent="0.25">
      <c r="A232" s="45">
        <f t="shared" si="33"/>
        <v>215</v>
      </c>
      <c r="B232" s="46">
        <f t="shared" si="34"/>
        <v>48427</v>
      </c>
      <c r="C232" s="47">
        <f t="shared" si="35"/>
        <v>-33.011657671189674</v>
      </c>
      <c r="D232" s="47">
        <f t="shared" si="27"/>
        <v>0.10623522355634138</v>
      </c>
      <c r="E232" s="47">
        <f t="shared" si="28"/>
        <v>0</v>
      </c>
      <c r="F232" s="47">
        <f t="shared" si="29"/>
        <v>0.10623522355634138</v>
      </c>
      <c r="G232" s="47">
        <f t="shared" si="30"/>
        <v>0.38133237081625537</v>
      </c>
      <c r="H232" s="47">
        <f t="shared" si="31"/>
        <v>-0.27509714725991397</v>
      </c>
      <c r="I232" s="48">
        <f t="shared" si="32"/>
        <v>-33.392990042005927</v>
      </c>
    </row>
    <row r="233" spans="1:9" x14ac:dyDescent="0.25">
      <c r="A233" s="45">
        <f t="shared" si="33"/>
        <v>216</v>
      </c>
      <c r="B233" s="46">
        <f t="shared" si="34"/>
        <v>48458</v>
      </c>
      <c r="C233" s="47">
        <f t="shared" si="35"/>
        <v>-33.392990042005927</v>
      </c>
      <c r="D233" s="47">
        <f t="shared" si="27"/>
        <v>0.10623522355634138</v>
      </c>
      <c r="E233" s="47">
        <f t="shared" si="28"/>
        <v>0</v>
      </c>
      <c r="F233" s="47">
        <f t="shared" si="29"/>
        <v>0.10623522355634138</v>
      </c>
      <c r="G233" s="47">
        <f t="shared" si="30"/>
        <v>0.38451014057305744</v>
      </c>
      <c r="H233" s="47">
        <f t="shared" si="31"/>
        <v>-0.27827491701671608</v>
      </c>
      <c r="I233" s="48">
        <f t="shared" si="32"/>
        <v>-33.777500182578983</v>
      </c>
    </row>
    <row r="234" spans="1:9" x14ac:dyDescent="0.25">
      <c r="A234" s="45">
        <f t="shared" si="33"/>
        <v>217</v>
      </c>
      <c r="B234" s="46">
        <f t="shared" si="34"/>
        <v>48488</v>
      </c>
      <c r="C234" s="47">
        <f t="shared" si="35"/>
        <v>-33.777500182578983</v>
      </c>
      <c r="D234" s="47">
        <f t="shared" si="27"/>
        <v>0.10623522355634138</v>
      </c>
      <c r="E234" s="47">
        <f t="shared" si="28"/>
        <v>0</v>
      </c>
      <c r="F234" s="47">
        <f t="shared" si="29"/>
        <v>0.10623522355634138</v>
      </c>
      <c r="G234" s="47">
        <f t="shared" si="30"/>
        <v>0.38771439174449962</v>
      </c>
      <c r="H234" s="47">
        <f t="shared" si="31"/>
        <v>-0.28147916818815821</v>
      </c>
      <c r="I234" s="48">
        <f t="shared" si="32"/>
        <v>-34.165214574323485</v>
      </c>
    </row>
    <row r="235" spans="1:9" x14ac:dyDescent="0.25">
      <c r="A235" s="45">
        <f t="shared" si="33"/>
        <v>218</v>
      </c>
      <c r="B235" s="46">
        <f t="shared" si="34"/>
        <v>48519</v>
      </c>
      <c r="C235" s="47">
        <f t="shared" si="35"/>
        <v>-34.165214574323485</v>
      </c>
      <c r="D235" s="47">
        <f t="shared" si="27"/>
        <v>0.10623522355634138</v>
      </c>
      <c r="E235" s="47">
        <f t="shared" si="28"/>
        <v>0</v>
      </c>
      <c r="F235" s="47">
        <f t="shared" si="29"/>
        <v>0.10623522355634138</v>
      </c>
      <c r="G235" s="47">
        <f t="shared" si="30"/>
        <v>0.3909453450090371</v>
      </c>
      <c r="H235" s="47">
        <f t="shared" si="31"/>
        <v>-0.28471012145269575</v>
      </c>
      <c r="I235" s="48">
        <f t="shared" si="32"/>
        <v>-34.556159919332522</v>
      </c>
    </row>
    <row r="236" spans="1:9" x14ac:dyDescent="0.25">
      <c r="A236" s="45">
        <f t="shared" si="33"/>
        <v>219</v>
      </c>
      <c r="B236" s="46">
        <f t="shared" si="34"/>
        <v>48549</v>
      </c>
      <c r="C236" s="47">
        <f t="shared" si="35"/>
        <v>-34.556159919332522</v>
      </c>
      <c r="D236" s="47">
        <f t="shared" si="27"/>
        <v>0.10623522355634138</v>
      </c>
      <c r="E236" s="47">
        <f t="shared" si="28"/>
        <v>0</v>
      </c>
      <c r="F236" s="47">
        <f t="shared" si="29"/>
        <v>0.10623522355634138</v>
      </c>
      <c r="G236" s="47">
        <f t="shared" si="30"/>
        <v>0.39420322288411236</v>
      </c>
      <c r="H236" s="47">
        <f t="shared" si="31"/>
        <v>-0.28796799932777101</v>
      </c>
      <c r="I236" s="48">
        <f t="shared" si="32"/>
        <v>-34.950363142216638</v>
      </c>
    </row>
    <row r="237" spans="1:9" x14ac:dyDescent="0.25">
      <c r="A237" s="45">
        <f t="shared" si="33"/>
        <v>220</v>
      </c>
      <c r="B237" s="46">
        <f t="shared" si="34"/>
        <v>48580</v>
      </c>
      <c r="C237" s="47">
        <f t="shared" si="35"/>
        <v>-34.950363142216638</v>
      </c>
      <c r="D237" s="47">
        <f t="shared" si="27"/>
        <v>0.10623522355634138</v>
      </c>
      <c r="E237" s="47">
        <f t="shared" si="28"/>
        <v>0</v>
      </c>
      <c r="F237" s="47">
        <f t="shared" si="29"/>
        <v>0.10623522355634138</v>
      </c>
      <c r="G237" s="47">
        <f t="shared" si="30"/>
        <v>0.39748824974148</v>
      </c>
      <c r="H237" s="47">
        <f t="shared" si="31"/>
        <v>-0.29125302618513865</v>
      </c>
      <c r="I237" s="48">
        <f t="shared" si="32"/>
        <v>-35.347851391958116</v>
      </c>
    </row>
    <row r="238" spans="1:9" x14ac:dyDescent="0.25">
      <c r="A238" s="45">
        <f t="shared" si="33"/>
        <v>221</v>
      </c>
      <c r="B238" s="46">
        <f t="shared" si="34"/>
        <v>48611</v>
      </c>
      <c r="C238" s="47">
        <f t="shared" si="35"/>
        <v>-35.347851391958116</v>
      </c>
      <c r="D238" s="47">
        <f t="shared" si="27"/>
        <v>0.10623522355634138</v>
      </c>
      <c r="E238" s="47">
        <f t="shared" si="28"/>
        <v>0</v>
      </c>
      <c r="F238" s="47">
        <f t="shared" si="29"/>
        <v>0.10623522355634138</v>
      </c>
      <c r="G238" s="47">
        <f t="shared" si="30"/>
        <v>0.400800651822659</v>
      </c>
      <c r="H238" s="47">
        <f t="shared" si="31"/>
        <v>-0.29456542826631765</v>
      </c>
      <c r="I238" s="48">
        <f t="shared" si="32"/>
        <v>-35.748652043780773</v>
      </c>
    </row>
    <row r="239" spans="1:9" x14ac:dyDescent="0.25">
      <c r="A239" s="45">
        <f t="shared" si="33"/>
        <v>222</v>
      </c>
      <c r="B239" s="46">
        <f t="shared" si="34"/>
        <v>48639</v>
      </c>
      <c r="C239" s="47">
        <f t="shared" si="35"/>
        <v>-35.748652043780773</v>
      </c>
      <c r="D239" s="47">
        <f t="shared" si="27"/>
        <v>0.10623522355634138</v>
      </c>
      <c r="E239" s="47">
        <f t="shared" si="28"/>
        <v>0</v>
      </c>
      <c r="F239" s="47">
        <f t="shared" si="29"/>
        <v>0.10623522355634138</v>
      </c>
      <c r="G239" s="47">
        <f t="shared" si="30"/>
        <v>0.40414065725451453</v>
      </c>
      <c r="H239" s="47">
        <f t="shared" si="31"/>
        <v>-0.29790543369817313</v>
      </c>
      <c r="I239" s="48">
        <f t="shared" si="32"/>
        <v>-36.152792701035288</v>
      </c>
    </row>
    <row r="240" spans="1:9" x14ac:dyDescent="0.25">
      <c r="A240" s="45">
        <f t="shared" si="33"/>
        <v>223</v>
      </c>
      <c r="B240" s="46">
        <f t="shared" si="34"/>
        <v>48670</v>
      </c>
      <c r="C240" s="47">
        <f t="shared" si="35"/>
        <v>-36.152792701035288</v>
      </c>
      <c r="D240" s="47">
        <f t="shared" si="27"/>
        <v>0.10623522355634138</v>
      </c>
      <c r="E240" s="47">
        <f t="shared" si="28"/>
        <v>0</v>
      </c>
      <c r="F240" s="47">
        <f t="shared" si="29"/>
        <v>0.10623522355634138</v>
      </c>
      <c r="G240" s="47">
        <f t="shared" si="30"/>
        <v>0.40750849606496875</v>
      </c>
      <c r="H240" s="47">
        <f t="shared" si="31"/>
        <v>-0.3012732725086274</v>
      </c>
      <c r="I240" s="48">
        <f t="shared" si="32"/>
        <v>-36.560301197100259</v>
      </c>
    </row>
    <row r="241" spans="1:9" x14ac:dyDescent="0.25">
      <c r="A241" s="45">
        <f t="shared" si="33"/>
        <v>224</v>
      </c>
      <c r="B241" s="46">
        <f t="shared" si="34"/>
        <v>48700</v>
      </c>
      <c r="C241" s="47">
        <f t="shared" si="35"/>
        <v>-36.560301197100259</v>
      </c>
      <c r="D241" s="47">
        <f t="shared" si="27"/>
        <v>0.10623522355634138</v>
      </c>
      <c r="E241" s="47">
        <f t="shared" si="28"/>
        <v>0</v>
      </c>
      <c r="F241" s="47">
        <f t="shared" si="29"/>
        <v>0.10623522355634138</v>
      </c>
      <c r="G241" s="47">
        <f t="shared" si="30"/>
        <v>0.41090440019884356</v>
      </c>
      <c r="H241" s="47">
        <f t="shared" si="31"/>
        <v>-0.3046691766425022</v>
      </c>
      <c r="I241" s="48">
        <f t="shared" si="32"/>
        <v>-36.971205597299104</v>
      </c>
    </row>
    <row r="242" spans="1:9" x14ac:dyDescent="0.25">
      <c r="A242" s="45">
        <f t="shared" si="33"/>
        <v>225</v>
      </c>
      <c r="B242" s="46">
        <f t="shared" si="34"/>
        <v>48731</v>
      </c>
      <c r="C242" s="47">
        <f t="shared" si="35"/>
        <v>-36.971205597299104</v>
      </c>
      <c r="D242" s="47">
        <f t="shared" si="27"/>
        <v>0.10623522355634138</v>
      </c>
      <c r="E242" s="47">
        <f t="shared" si="28"/>
        <v>0</v>
      </c>
      <c r="F242" s="47">
        <f t="shared" si="29"/>
        <v>0.10623522355634138</v>
      </c>
      <c r="G242" s="47">
        <f t="shared" si="30"/>
        <v>0.41432860353383394</v>
      </c>
      <c r="H242" s="47">
        <f t="shared" si="31"/>
        <v>-0.30809337997749253</v>
      </c>
      <c r="I242" s="48">
        <f t="shared" si="32"/>
        <v>-37.385534200832936</v>
      </c>
    </row>
    <row r="243" spans="1:9" x14ac:dyDescent="0.25">
      <c r="A243" s="45">
        <f t="shared" si="33"/>
        <v>226</v>
      </c>
      <c r="B243" s="46">
        <f t="shared" si="34"/>
        <v>48761</v>
      </c>
      <c r="C243" s="47">
        <f t="shared" si="35"/>
        <v>-37.385534200832936</v>
      </c>
      <c r="D243" s="47">
        <f t="shared" si="27"/>
        <v>0.10623522355634138</v>
      </c>
      <c r="E243" s="47">
        <f t="shared" si="28"/>
        <v>0</v>
      </c>
      <c r="F243" s="47">
        <f t="shared" si="29"/>
        <v>0.10623522355634138</v>
      </c>
      <c r="G243" s="47">
        <f t="shared" si="30"/>
        <v>0.41778134189661587</v>
      </c>
      <c r="H243" s="47">
        <f t="shared" si="31"/>
        <v>-0.31154611834027451</v>
      </c>
      <c r="I243" s="48">
        <f t="shared" si="32"/>
        <v>-37.80331554272955</v>
      </c>
    </row>
    <row r="244" spans="1:9" x14ac:dyDescent="0.25">
      <c r="A244" s="45">
        <f t="shared" si="33"/>
        <v>227</v>
      </c>
      <c r="B244" s="46">
        <f t="shared" si="34"/>
        <v>48792</v>
      </c>
      <c r="C244" s="47">
        <f t="shared" si="35"/>
        <v>-37.80331554272955</v>
      </c>
      <c r="D244" s="47">
        <f t="shared" si="27"/>
        <v>0.10623522355634138</v>
      </c>
      <c r="E244" s="47">
        <f t="shared" si="28"/>
        <v>0</v>
      </c>
      <c r="F244" s="47">
        <f t="shared" si="29"/>
        <v>0.10623522355634138</v>
      </c>
      <c r="G244" s="47">
        <f t="shared" si="30"/>
        <v>0.42126285307908762</v>
      </c>
      <c r="H244" s="47">
        <f t="shared" si="31"/>
        <v>-0.31502762952274627</v>
      </c>
      <c r="I244" s="48">
        <f t="shared" si="32"/>
        <v>-38.224578395808635</v>
      </c>
    </row>
    <row r="245" spans="1:9" x14ac:dyDescent="0.25">
      <c r="A245" s="45">
        <f t="shared" si="33"/>
        <v>228</v>
      </c>
      <c r="B245" s="46">
        <f t="shared" si="34"/>
        <v>48823</v>
      </c>
      <c r="C245" s="47">
        <f t="shared" si="35"/>
        <v>-38.224578395808635</v>
      </c>
      <c r="D245" s="47">
        <f t="shared" si="27"/>
        <v>0.10623522355634138</v>
      </c>
      <c r="E245" s="47">
        <f t="shared" si="28"/>
        <v>0</v>
      </c>
      <c r="F245" s="47">
        <f t="shared" si="29"/>
        <v>0.10623522355634138</v>
      </c>
      <c r="G245" s="47">
        <f t="shared" si="30"/>
        <v>0.4247733768547467</v>
      </c>
      <c r="H245" s="47">
        <f t="shared" si="31"/>
        <v>-0.31853815329840529</v>
      </c>
      <c r="I245" s="48">
        <f t="shared" si="32"/>
        <v>-38.64935177266338</v>
      </c>
    </row>
    <row r="246" spans="1:9" x14ac:dyDescent="0.25">
      <c r="A246" s="45">
        <f t="shared" si="33"/>
        <v>229</v>
      </c>
      <c r="B246" s="46">
        <f t="shared" si="34"/>
        <v>48853</v>
      </c>
      <c r="C246" s="47">
        <f t="shared" si="35"/>
        <v>-38.64935177266338</v>
      </c>
      <c r="D246" s="47">
        <f t="shared" si="27"/>
        <v>0.10623522355634138</v>
      </c>
      <c r="E246" s="47">
        <f t="shared" si="28"/>
        <v>0</v>
      </c>
      <c r="F246" s="47">
        <f t="shared" si="29"/>
        <v>0.10623522355634138</v>
      </c>
      <c r="G246" s="47">
        <f t="shared" si="30"/>
        <v>0.42831315499520284</v>
      </c>
      <c r="H246" s="47">
        <f t="shared" si="31"/>
        <v>-0.32207793143886149</v>
      </c>
      <c r="I246" s="48">
        <f t="shared" si="32"/>
        <v>-39.077664927658581</v>
      </c>
    </row>
    <row r="247" spans="1:9" x14ac:dyDescent="0.25">
      <c r="A247" s="45">
        <f t="shared" si="33"/>
        <v>230</v>
      </c>
      <c r="B247" s="46">
        <f t="shared" si="34"/>
        <v>48884</v>
      </c>
      <c r="C247" s="47">
        <f t="shared" si="35"/>
        <v>-39.077664927658581</v>
      </c>
      <c r="D247" s="47">
        <f t="shared" si="27"/>
        <v>0.10623522355634138</v>
      </c>
      <c r="E247" s="47">
        <f t="shared" si="28"/>
        <v>0</v>
      </c>
      <c r="F247" s="47">
        <f t="shared" si="29"/>
        <v>0.10623522355634138</v>
      </c>
      <c r="G247" s="47">
        <f t="shared" si="30"/>
        <v>0.43188243128682957</v>
      </c>
      <c r="H247" s="47">
        <f t="shared" si="31"/>
        <v>-0.32564720773048822</v>
      </c>
      <c r="I247" s="48">
        <f t="shared" si="32"/>
        <v>-39.509547358945412</v>
      </c>
    </row>
    <row r="248" spans="1:9" x14ac:dyDescent="0.25">
      <c r="A248" s="45">
        <f t="shared" si="33"/>
        <v>231</v>
      </c>
      <c r="B248" s="46">
        <f t="shared" si="34"/>
        <v>48914</v>
      </c>
      <c r="C248" s="47">
        <f t="shared" si="35"/>
        <v>-39.509547358945412</v>
      </c>
      <c r="D248" s="47">
        <f t="shared" si="27"/>
        <v>0.10623522355634138</v>
      </c>
      <c r="E248" s="47">
        <f t="shared" si="28"/>
        <v>0</v>
      </c>
      <c r="F248" s="47">
        <f t="shared" si="29"/>
        <v>0.10623522355634138</v>
      </c>
      <c r="G248" s="47">
        <f t="shared" si="30"/>
        <v>0.43548145154755313</v>
      </c>
      <c r="H248" s="47">
        <f t="shared" si="31"/>
        <v>-0.32924622799121178</v>
      </c>
      <c r="I248" s="48">
        <f t="shared" si="32"/>
        <v>-39.945028810492964</v>
      </c>
    </row>
    <row r="249" spans="1:9" x14ac:dyDescent="0.25">
      <c r="A249" s="45">
        <f t="shared" si="33"/>
        <v>232</v>
      </c>
      <c r="B249" s="46">
        <f t="shared" si="34"/>
        <v>48945</v>
      </c>
      <c r="C249" s="47">
        <f t="shared" si="35"/>
        <v>-39.945028810492964</v>
      </c>
      <c r="D249" s="47">
        <f t="shared" si="27"/>
        <v>0.10623522355634138</v>
      </c>
      <c r="E249" s="47">
        <f t="shared" si="28"/>
        <v>0</v>
      </c>
      <c r="F249" s="47">
        <f t="shared" si="29"/>
        <v>0.10623522355634138</v>
      </c>
      <c r="G249" s="47">
        <f t="shared" si="30"/>
        <v>0.4391104636437827</v>
      </c>
      <c r="H249" s="47">
        <f t="shared" si="31"/>
        <v>-0.33287524008744135</v>
      </c>
      <c r="I249" s="48">
        <f t="shared" si="32"/>
        <v>-40.38413927413675</v>
      </c>
    </row>
    <row r="250" spans="1:9" x14ac:dyDescent="0.25">
      <c r="A250" s="45">
        <f t="shared" si="33"/>
        <v>233</v>
      </c>
      <c r="B250" s="46">
        <f t="shared" si="34"/>
        <v>48976</v>
      </c>
      <c r="C250" s="47">
        <f t="shared" si="35"/>
        <v>-40.38413927413675</v>
      </c>
      <c r="D250" s="47">
        <f t="shared" si="27"/>
        <v>0.10623522355634138</v>
      </c>
      <c r="E250" s="47">
        <f t="shared" si="28"/>
        <v>0</v>
      </c>
      <c r="F250" s="47">
        <f t="shared" si="29"/>
        <v>0.10623522355634138</v>
      </c>
      <c r="G250" s="47">
        <f t="shared" si="30"/>
        <v>0.44276971750748095</v>
      </c>
      <c r="H250" s="47">
        <f t="shared" si="31"/>
        <v>-0.3365344939511396</v>
      </c>
      <c r="I250" s="48">
        <f t="shared" si="32"/>
        <v>-40.826908991644231</v>
      </c>
    </row>
    <row r="251" spans="1:9" x14ac:dyDescent="0.25">
      <c r="A251" s="49">
        <f t="shared" si="33"/>
        <v>234</v>
      </c>
      <c r="B251" s="46">
        <f t="shared" si="34"/>
        <v>49004</v>
      </c>
      <c r="C251" s="47">
        <f t="shared" si="35"/>
        <v>-40.826908991644231</v>
      </c>
      <c r="D251" s="47">
        <f t="shared" si="27"/>
        <v>0.10623522355634138</v>
      </c>
      <c r="E251" s="47">
        <f t="shared" si="28"/>
        <v>0</v>
      </c>
      <c r="F251" s="47">
        <f t="shared" si="29"/>
        <v>0.10623522355634138</v>
      </c>
      <c r="G251" s="47">
        <f t="shared" si="30"/>
        <v>0.44645946515337664</v>
      </c>
      <c r="H251" s="47">
        <f t="shared" si="31"/>
        <v>-0.34022424159703529</v>
      </c>
      <c r="I251" s="48">
        <f t="shared" si="32"/>
        <v>-41.273368456797606</v>
      </c>
    </row>
    <row r="252" spans="1:9" x14ac:dyDescent="0.25">
      <c r="A252" s="49">
        <f t="shared" si="33"/>
        <v>235</v>
      </c>
      <c r="B252" s="46">
        <f t="shared" si="34"/>
        <v>49035</v>
      </c>
      <c r="C252" s="47">
        <f t="shared" si="35"/>
        <v>-41.273368456797606</v>
      </c>
      <c r="D252" s="47">
        <f t="shared" si="27"/>
        <v>0.10623522355634138</v>
      </c>
      <c r="E252" s="47">
        <f t="shared" si="28"/>
        <v>0</v>
      </c>
      <c r="F252" s="47">
        <f t="shared" si="29"/>
        <v>0.10623522355634138</v>
      </c>
      <c r="G252" s="47">
        <f t="shared" si="30"/>
        <v>0.45017996069632138</v>
      </c>
      <c r="H252" s="47">
        <f t="shared" si="31"/>
        <v>-0.34394473713998003</v>
      </c>
      <c r="I252" s="48">
        <f t="shared" si="32"/>
        <v>-41.72354841749393</v>
      </c>
    </row>
    <row r="253" spans="1:9" x14ac:dyDescent="0.25">
      <c r="A253" s="49">
        <f t="shared" si="33"/>
        <v>236</v>
      </c>
      <c r="B253" s="46">
        <f t="shared" si="34"/>
        <v>49065</v>
      </c>
      <c r="C253" s="47">
        <f t="shared" si="35"/>
        <v>-41.72354841749393</v>
      </c>
      <c r="D253" s="47">
        <f t="shared" si="27"/>
        <v>0.10623522355634138</v>
      </c>
      <c r="E253" s="47">
        <f t="shared" si="28"/>
        <v>0</v>
      </c>
      <c r="F253" s="47">
        <f t="shared" si="29"/>
        <v>0.10623522355634138</v>
      </c>
      <c r="G253" s="47">
        <f t="shared" si="30"/>
        <v>0.45393146036879084</v>
      </c>
      <c r="H253" s="47">
        <f t="shared" si="31"/>
        <v>-0.34769623681244943</v>
      </c>
      <c r="I253" s="48">
        <f t="shared" si="32"/>
        <v>-42.177479877862723</v>
      </c>
    </row>
    <row r="254" spans="1:9" x14ac:dyDescent="0.25">
      <c r="A254" s="49">
        <f t="shared" si="33"/>
        <v>237</v>
      </c>
      <c r="B254" s="46">
        <f t="shared" si="34"/>
        <v>49096</v>
      </c>
      <c r="C254" s="47">
        <f t="shared" si="35"/>
        <v>-42.177479877862723</v>
      </c>
      <c r="D254" s="47">
        <f t="shared" si="27"/>
        <v>0.10623522355634138</v>
      </c>
      <c r="E254" s="47">
        <f t="shared" si="28"/>
        <v>0</v>
      </c>
      <c r="F254" s="47">
        <f t="shared" si="29"/>
        <v>0.10623522355634138</v>
      </c>
      <c r="G254" s="47">
        <f t="shared" si="30"/>
        <v>0.45771422253853078</v>
      </c>
      <c r="H254" s="47">
        <f t="shared" si="31"/>
        <v>-0.35147899898218937</v>
      </c>
      <c r="I254" s="48">
        <f t="shared" si="32"/>
        <v>-42.63519410040125</v>
      </c>
    </row>
    <row r="255" spans="1:9" x14ac:dyDescent="0.25">
      <c r="A255" s="49">
        <f t="shared" si="33"/>
        <v>238</v>
      </c>
      <c r="B255" s="46">
        <f t="shared" si="34"/>
        <v>49126</v>
      </c>
      <c r="C255" s="47">
        <f t="shared" si="35"/>
        <v>-42.63519410040125</v>
      </c>
      <c r="D255" s="47">
        <f t="shared" si="27"/>
        <v>0.10623522355634138</v>
      </c>
      <c r="E255" s="47">
        <f t="shared" si="28"/>
        <v>0</v>
      </c>
      <c r="F255" s="47">
        <f t="shared" si="29"/>
        <v>0.10623522355634138</v>
      </c>
      <c r="G255" s="47">
        <f t="shared" si="30"/>
        <v>0.46152850772635179</v>
      </c>
      <c r="H255" s="47">
        <f t="shared" si="31"/>
        <v>-0.35529328417001044</v>
      </c>
      <c r="I255" s="48">
        <f t="shared" si="32"/>
        <v>-43.0967226081276</v>
      </c>
    </row>
    <row r="256" spans="1:9" x14ac:dyDescent="0.25">
      <c r="A256" s="49">
        <f t="shared" si="33"/>
        <v>239</v>
      </c>
      <c r="B256" s="46">
        <f t="shared" si="34"/>
        <v>49157</v>
      </c>
      <c r="C256" s="47">
        <f t="shared" si="35"/>
        <v>-43.0967226081276</v>
      </c>
      <c r="D256" s="47">
        <f t="shared" si="27"/>
        <v>0.10623522355634138</v>
      </c>
      <c r="E256" s="47">
        <f t="shared" si="28"/>
        <v>0</v>
      </c>
      <c r="F256" s="47">
        <f t="shared" si="29"/>
        <v>0.10623522355634138</v>
      </c>
      <c r="G256" s="47">
        <f t="shared" si="30"/>
        <v>0.46537457862407139</v>
      </c>
      <c r="H256" s="47">
        <f t="shared" si="31"/>
        <v>-0.35913935506772998</v>
      </c>
      <c r="I256" s="48">
        <f t="shared" si="32"/>
        <v>-43.562097186751672</v>
      </c>
    </row>
    <row r="257" spans="1:9" x14ac:dyDescent="0.25">
      <c r="A257" s="49">
        <f t="shared" si="33"/>
        <v>240</v>
      </c>
      <c r="B257" s="46">
        <f t="shared" si="34"/>
        <v>49188</v>
      </c>
      <c r="C257" s="47">
        <f t="shared" si="35"/>
        <v>-43.562097186751672</v>
      </c>
      <c r="D257" s="47">
        <f t="shared" si="27"/>
        <v>0.10623522355634138</v>
      </c>
      <c r="E257" s="47">
        <f t="shared" si="28"/>
        <v>0</v>
      </c>
      <c r="F257" s="47">
        <f t="shared" si="29"/>
        <v>0.10623522355634138</v>
      </c>
      <c r="G257" s="47">
        <f t="shared" si="30"/>
        <v>0.46925270011260534</v>
      </c>
      <c r="H257" s="47">
        <f t="shared" si="31"/>
        <v>-0.36301747655626393</v>
      </c>
      <c r="I257" s="48">
        <f t="shared" si="32"/>
        <v>-44.031349886864277</v>
      </c>
    </row>
    <row r="258" spans="1:9" x14ac:dyDescent="0.25">
      <c r="A258" s="49">
        <f t="shared" si="33"/>
        <v>241</v>
      </c>
      <c r="B258" s="46">
        <f t="shared" si="34"/>
        <v>49218</v>
      </c>
      <c r="C258" s="47">
        <f t="shared" si="35"/>
        <v>-44.031349886864277</v>
      </c>
      <c r="D258" s="47">
        <f t="shared" si="27"/>
        <v>0.10623522355634138</v>
      </c>
      <c r="E258" s="47">
        <f t="shared" si="28"/>
        <v>0</v>
      </c>
      <c r="F258" s="47">
        <f t="shared" si="29"/>
        <v>0.10623522355634138</v>
      </c>
      <c r="G258" s="47">
        <f t="shared" si="30"/>
        <v>0.47316313928021037</v>
      </c>
      <c r="H258" s="47">
        <f t="shared" si="31"/>
        <v>-0.36692791572386896</v>
      </c>
      <c r="I258" s="48">
        <f t="shared" si="32"/>
        <v>-44.504513026144487</v>
      </c>
    </row>
    <row r="259" spans="1:9" x14ac:dyDescent="0.25">
      <c r="A259" s="49">
        <f t="shared" si="33"/>
        <v>242</v>
      </c>
      <c r="B259" s="46">
        <f t="shared" si="34"/>
        <v>49249</v>
      </c>
      <c r="C259" s="47">
        <f t="shared" si="35"/>
        <v>-44.504513026144487</v>
      </c>
      <c r="D259" s="47">
        <f t="shared" si="27"/>
        <v>0.10623522355634138</v>
      </c>
      <c r="E259" s="47">
        <f t="shared" si="28"/>
        <v>0</v>
      </c>
      <c r="F259" s="47">
        <f t="shared" si="29"/>
        <v>0.10623522355634138</v>
      </c>
      <c r="G259" s="47">
        <f t="shared" si="30"/>
        <v>0.4771061654408788</v>
      </c>
      <c r="H259" s="47">
        <f t="shared" si="31"/>
        <v>-0.37087094188453745</v>
      </c>
      <c r="I259" s="48">
        <f t="shared" si="32"/>
        <v>-44.981619191585366</v>
      </c>
    </row>
    <row r="260" spans="1:9" x14ac:dyDescent="0.25">
      <c r="A260" s="49">
        <f t="shared" si="33"/>
        <v>243</v>
      </c>
      <c r="B260" s="46">
        <f t="shared" si="34"/>
        <v>49279</v>
      </c>
      <c r="C260" s="47">
        <f t="shared" si="35"/>
        <v>-44.981619191585366</v>
      </c>
      <c r="D260" s="47">
        <f t="shared" si="27"/>
        <v>0.10623522355634138</v>
      </c>
      <c r="E260" s="47">
        <f t="shared" si="28"/>
        <v>0</v>
      </c>
      <c r="F260" s="47">
        <f t="shared" si="29"/>
        <v>0.10623522355634138</v>
      </c>
      <c r="G260" s="47">
        <f t="shared" si="30"/>
        <v>0.48108205015288608</v>
      </c>
      <c r="H260" s="47">
        <f t="shared" si="31"/>
        <v>-0.37484682659654472</v>
      </c>
      <c r="I260" s="48">
        <f t="shared" si="32"/>
        <v>-45.462701241738252</v>
      </c>
    </row>
    <row r="261" spans="1:9" x14ac:dyDescent="0.25">
      <c r="A261" s="49">
        <f t="shared" si="33"/>
        <v>244</v>
      </c>
      <c r="B261" s="46">
        <f t="shared" si="34"/>
        <v>49310</v>
      </c>
      <c r="C261" s="47">
        <f t="shared" si="35"/>
        <v>-45.462701241738252</v>
      </c>
      <c r="D261" s="47">
        <f t="shared" si="27"/>
        <v>0.10623522355634138</v>
      </c>
      <c r="E261" s="47">
        <f t="shared" si="28"/>
        <v>0</v>
      </c>
      <c r="F261" s="47">
        <f t="shared" si="29"/>
        <v>0.10623522355634138</v>
      </c>
      <c r="G261" s="47">
        <f t="shared" si="30"/>
        <v>0.48509106723749351</v>
      </c>
      <c r="H261" s="47">
        <f t="shared" si="31"/>
        <v>-0.37885584368115216</v>
      </c>
      <c r="I261" s="48">
        <f t="shared" si="32"/>
        <v>-45.947792308975743</v>
      </c>
    </row>
    <row r="262" spans="1:9" x14ac:dyDescent="0.25">
      <c r="A262" s="49">
        <f t="shared" si="33"/>
        <v>245</v>
      </c>
      <c r="B262" s="46">
        <f t="shared" si="34"/>
        <v>49341</v>
      </c>
      <c r="C262" s="47">
        <f t="shared" si="35"/>
        <v>-45.947792308975743</v>
      </c>
      <c r="D262" s="47">
        <f t="shared" si="27"/>
        <v>0.10623522355634138</v>
      </c>
      <c r="E262" s="47">
        <f t="shared" si="28"/>
        <v>0</v>
      </c>
      <c r="F262" s="47">
        <f t="shared" si="29"/>
        <v>0.10623522355634138</v>
      </c>
      <c r="G262" s="47">
        <f t="shared" si="30"/>
        <v>0.48913349279780594</v>
      </c>
      <c r="H262" s="47">
        <f t="shared" si="31"/>
        <v>-0.38289826924146458</v>
      </c>
      <c r="I262" s="48">
        <f t="shared" si="32"/>
        <v>-46.436925801773548</v>
      </c>
    </row>
    <row r="263" spans="1:9" x14ac:dyDescent="0.25">
      <c r="A263" s="49">
        <f t="shared" si="33"/>
        <v>246</v>
      </c>
      <c r="B263" s="46">
        <f t="shared" si="34"/>
        <v>49369</v>
      </c>
      <c r="C263" s="47">
        <f t="shared" si="35"/>
        <v>-46.436925801773548</v>
      </c>
      <c r="D263" s="47">
        <f t="shared" si="27"/>
        <v>0.10623522355634138</v>
      </c>
      <c r="E263" s="47">
        <f t="shared" si="28"/>
        <v>0</v>
      </c>
      <c r="F263" s="47">
        <f t="shared" si="29"/>
        <v>0.10623522355634138</v>
      </c>
      <c r="G263" s="47">
        <f t="shared" si="30"/>
        <v>0.49320960523778756</v>
      </c>
      <c r="H263" s="47">
        <f t="shared" si="31"/>
        <v>-0.38697438168144621</v>
      </c>
      <c r="I263" s="48">
        <f t="shared" si="32"/>
        <v>-46.930135407011335</v>
      </c>
    </row>
    <row r="264" spans="1:9" x14ac:dyDescent="0.25">
      <c r="A264" s="49">
        <f t="shared" si="33"/>
        <v>247</v>
      </c>
      <c r="B264" s="46">
        <f t="shared" si="34"/>
        <v>49400</v>
      </c>
      <c r="C264" s="47">
        <f t="shared" si="35"/>
        <v>-46.930135407011335</v>
      </c>
      <c r="D264" s="47">
        <f t="shared" si="27"/>
        <v>0.10623522355634138</v>
      </c>
      <c r="E264" s="47">
        <f t="shared" si="28"/>
        <v>0</v>
      </c>
      <c r="F264" s="47">
        <f t="shared" si="29"/>
        <v>0.10623522355634138</v>
      </c>
      <c r="G264" s="47">
        <f t="shared" si="30"/>
        <v>0.49731968528143577</v>
      </c>
      <c r="H264" s="47">
        <f t="shared" si="31"/>
        <v>-0.39108446172509442</v>
      </c>
      <c r="I264" s="48">
        <f t="shared" si="32"/>
        <v>-47.427455092292767</v>
      </c>
    </row>
    <row r="265" spans="1:9" x14ac:dyDescent="0.25">
      <c r="A265" s="49">
        <f t="shared" si="33"/>
        <v>248</v>
      </c>
      <c r="B265" s="46">
        <f t="shared" si="34"/>
        <v>49430</v>
      </c>
      <c r="C265" s="47">
        <f t="shared" si="35"/>
        <v>-47.427455092292767</v>
      </c>
      <c r="D265" s="47">
        <f t="shared" si="27"/>
        <v>0.10623522355634138</v>
      </c>
      <c r="E265" s="47">
        <f t="shared" si="28"/>
        <v>0</v>
      </c>
      <c r="F265" s="47">
        <f t="shared" si="29"/>
        <v>0.10623522355634138</v>
      </c>
      <c r="G265" s="47">
        <f t="shared" si="30"/>
        <v>0.50146401599211443</v>
      </c>
      <c r="H265" s="47">
        <f t="shared" si="31"/>
        <v>-0.39522879243577308</v>
      </c>
      <c r="I265" s="48">
        <f t="shared" si="32"/>
        <v>-47.92891910828488</v>
      </c>
    </row>
    <row r="266" spans="1:9" x14ac:dyDescent="0.25">
      <c r="A266" s="49">
        <f t="shared" si="33"/>
        <v>249</v>
      </c>
      <c r="B266" s="46">
        <f t="shared" si="34"/>
        <v>49461</v>
      </c>
      <c r="C266" s="47">
        <f t="shared" si="35"/>
        <v>-47.92891910828488</v>
      </c>
      <c r="D266" s="47">
        <f t="shared" si="27"/>
        <v>0.10623522355634138</v>
      </c>
      <c r="E266" s="47">
        <f t="shared" si="28"/>
        <v>0</v>
      </c>
      <c r="F266" s="47">
        <f t="shared" si="29"/>
        <v>0.10623522355634138</v>
      </c>
      <c r="G266" s="47">
        <f t="shared" si="30"/>
        <v>0.50564288279204872</v>
      </c>
      <c r="H266" s="47">
        <f t="shared" si="31"/>
        <v>-0.39940765923570737</v>
      </c>
      <c r="I266" s="48">
        <f t="shared" si="32"/>
        <v>-48.434561991076926</v>
      </c>
    </row>
    <row r="267" spans="1:9" x14ac:dyDescent="0.25">
      <c r="A267" s="49">
        <f t="shared" si="33"/>
        <v>250</v>
      </c>
      <c r="B267" s="46">
        <f t="shared" si="34"/>
        <v>49491</v>
      </c>
      <c r="C267" s="47">
        <f t="shared" si="35"/>
        <v>-48.434561991076926</v>
      </c>
      <c r="D267" s="47">
        <f t="shared" si="27"/>
        <v>0.10623522355634138</v>
      </c>
      <c r="E267" s="47">
        <f t="shared" si="28"/>
        <v>0</v>
      </c>
      <c r="F267" s="47">
        <f t="shared" si="29"/>
        <v>0.10623522355634138</v>
      </c>
      <c r="G267" s="47">
        <f t="shared" si="30"/>
        <v>0.50985657348198243</v>
      </c>
      <c r="H267" s="47">
        <f t="shared" si="31"/>
        <v>-0.40362134992564108</v>
      </c>
      <c r="I267" s="48">
        <f t="shared" si="32"/>
        <v>-48.944418564558909</v>
      </c>
    </row>
    <row r="268" spans="1:9" x14ac:dyDescent="0.25">
      <c r="A268" s="49">
        <f t="shared" si="33"/>
        <v>251</v>
      </c>
      <c r="B268" s="46">
        <f t="shared" si="34"/>
        <v>49522</v>
      </c>
      <c r="C268" s="47">
        <f t="shared" si="35"/>
        <v>-48.944418564558909</v>
      </c>
      <c r="D268" s="47">
        <f t="shared" si="27"/>
        <v>0.10623522355634138</v>
      </c>
      <c r="E268" s="47">
        <f t="shared" si="28"/>
        <v>0</v>
      </c>
      <c r="F268" s="47">
        <f t="shared" si="29"/>
        <v>0.10623522355634138</v>
      </c>
      <c r="G268" s="47">
        <f t="shared" si="30"/>
        <v>0.514105378260999</v>
      </c>
      <c r="H268" s="47">
        <f t="shared" si="31"/>
        <v>-0.40787015470465765</v>
      </c>
      <c r="I268" s="48">
        <f t="shared" si="32"/>
        <v>-49.458523942819909</v>
      </c>
    </row>
    <row r="269" spans="1:9" x14ac:dyDescent="0.25">
      <c r="A269" s="49">
        <f t="shared" si="33"/>
        <v>252</v>
      </c>
      <c r="B269" s="46">
        <f t="shared" si="34"/>
        <v>49553</v>
      </c>
      <c r="C269" s="47">
        <f t="shared" si="35"/>
        <v>-49.458523942819909</v>
      </c>
      <c r="D269" s="47">
        <f t="shared" si="27"/>
        <v>0.10623522355634138</v>
      </c>
      <c r="E269" s="47">
        <f t="shared" si="28"/>
        <v>0</v>
      </c>
      <c r="F269" s="47">
        <f t="shared" si="29"/>
        <v>0.10623522355634138</v>
      </c>
      <c r="G269" s="47">
        <f t="shared" si="30"/>
        <v>0.51838958974650728</v>
      </c>
      <c r="H269" s="47">
        <f t="shared" si="31"/>
        <v>-0.41215436619016593</v>
      </c>
      <c r="I269" s="48">
        <f t="shared" si="32"/>
        <v>-49.976913532566414</v>
      </c>
    </row>
    <row r="270" spans="1:9" x14ac:dyDescent="0.25">
      <c r="A270" s="49">
        <f t="shared" si="33"/>
        <v>253</v>
      </c>
      <c r="B270" s="46">
        <f t="shared" si="34"/>
        <v>49583</v>
      </c>
      <c r="C270" s="47">
        <f t="shared" si="35"/>
        <v>-49.976913532566414</v>
      </c>
      <c r="D270" s="47">
        <f t="shared" si="27"/>
        <v>0.10623522355634138</v>
      </c>
      <c r="E270" s="47">
        <f t="shared" si="28"/>
        <v>0</v>
      </c>
      <c r="F270" s="47">
        <f t="shared" si="29"/>
        <v>0.10623522355634138</v>
      </c>
      <c r="G270" s="47">
        <f t="shared" si="30"/>
        <v>0.52270950299439478</v>
      </c>
      <c r="H270" s="47">
        <f t="shared" si="31"/>
        <v>-0.41647427943805343</v>
      </c>
      <c r="I270" s="48">
        <f t="shared" si="32"/>
        <v>-50.499623035560809</v>
      </c>
    </row>
    <row r="271" spans="1:9" x14ac:dyDescent="0.25">
      <c r="A271" s="49">
        <f t="shared" si="33"/>
        <v>254</v>
      </c>
      <c r="B271" s="46">
        <f t="shared" si="34"/>
        <v>49614</v>
      </c>
      <c r="C271" s="47">
        <f t="shared" si="35"/>
        <v>-50.499623035560809</v>
      </c>
      <c r="D271" s="47">
        <f t="shared" si="27"/>
        <v>0.10623522355634138</v>
      </c>
      <c r="E271" s="47">
        <f t="shared" si="28"/>
        <v>0</v>
      </c>
      <c r="F271" s="47">
        <f t="shared" si="29"/>
        <v>0.10623522355634138</v>
      </c>
      <c r="G271" s="47">
        <f t="shared" si="30"/>
        <v>0.52706541551934816</v>
      </c>
      <c r="H271" s="47">
        <f t="shared" si="31"/>
        <v>-0.42083019196300681</v>
      </c>
      <c r="I271" s="48">
        <f t="shared" si="32"/>
        <v>-51.026688451080155</v>
      </c>
    </row>
    <row r="272" spans="1:9" x14ac:dyDescent="0.25">
      <c r="A272" s="49">
        <f t="shared" si="33"/>
        <v>255</v>
      </c>
      <c r="B272" s="46">
        <f t="shared" si="34"/>
        <v>49644</v>
      </c>
      <c r="C272" s="47">
        <f t="shared" si="35"/>
        <v>-51.026688451080155</v>
      </c>
      <c r="D272" s="47">
        <f t="shared" si="27"/>
        <v>0.10623522355634138</v>
      </c>
      <c r="E272" s="47">
        <f t="shared" si="28"/>
        <v>0</v>
      </c>
      <c r="F272" s="47">
        <f t="shared" si="29"/>
        <v>0.10623522355634138</v>
      </c>
      <c r="G272" s="47">
        <f t="shared" si="30"/>
        <v>0.53145762731534274</v>
      </c>
      <c r="H272" s="47">
        <f t="shared" si="31"/>
        <v>-0.42522240375900133</v>
      </c>
      <c r="I272" s="48">
        <f t="shared" si="32"/>
        <v>-51.558146078395495</v>
      </c>
    </row>
    <row r="273" spans="1:9" x14ac:dyDescent="0.25">
      <c r="A273" s="49">
        <f t="shared" si="33"/>
        <v>256</v>
      </c>
      <c r="B273" s="46">
        <f t="shared" si="34"/>
        <v>49675</v>
      </c>
      <c r="C273" s="47">
        <f t="shared" si="35"/>
        <v>-51.558146078395495</v>
      </c>
      <c r="D273" s="47">
        <f t="shared" si="27"/>
        <v>0.10623522355634138</v>
      </c>
      <c r="E273" s="47">
        <f t="shared" si="28"/>
        <v>0</v>
      </c>
      <c r="F273" s="47">
        <f t="shared" si="29"/>
        <v>0.10623522355634138</v>
      </c>
      <c r="G273" s="47">
        <f t="shared" si="30"/>
        <v>0.53588644087630388</v>
      </c>
      <c r="H273" s="47">
        <f t="shared" si="31"/>
        <v>-0.42965121731996248</v>
      </c>
      <c r="I273" s="48">
        <f t="shared" si="32"/>
        <v>-52.094032519271799</v>
      </c>
    </row>
    <row r="274" spans="1:9" x14ac:dyDescent="0.25">
      <c r="A274" s="49">
        <f t="shared" si="33"/>
        <v>257</v>
      </c>
      <c r="B274" s="46">
        <f t="shared" si="34"/>
        <v>49706</v>
      </c>
      <c r="C274" s="47">
        <f t="shared" si="35"/>
        <v>-52.094032519271799</v>
      </c>
      <c r="D274" s="47">
        <f t="shared" ref="D274:D337" si="36">IF(Pay_Num&lt;&gt;"",Scheduled_Monthly_Payment,"")</f>
        <v>0.10623522355634138</v>
      </c>
      <c r="E274" s="47">
        <f t="shared" ref="E274:E337" si="37">IF(Pay_Num&lt;&gt;"",Scheduled_Extra_Payments,"")</f>
        <v>0</v>
      </c>
      <c r="F274" s="47">
        <f t="shared" ref="F274:F337" si="38">IF(Pay_Num&lt;&gt;"",Sched_Pay+Extra_Pay,"")</f>
        <v>0.10623522355634138</v>
      </c>
      <c r="G274" s="47">
        <f t="shared" ref="G274:G337" si="39">IF(Pay_Num&lt;&gt;"",Total_Pay-Int,"")</f>
        <v>0.54035216121693974</v>
      </c>
      <c r="H274" s="47">
        <f t="shared" ref="H274:H337" si="40">IF(Pay_Num&lt;&gt;"",Beg_Bal*Interest_Rate/12,"")</f>
        <v>-0.43411693766059839</v>
      </c>
      <c r="I274" s="48">
        <f t="shared" ref="I274:I337" si="41">IF(Pay_Num&lt;&gt;"",Beg_Bal-Princ,"")</f>
        <v>-52.634384680488736</v>
      </c>
    </row>
    <row r="275" spans="1:9" x14ac:dyDescent="0.25">
      <c r="A275" s="49">
        <f t="shared" ref="A275:A338" si="42">IF(Values_Entered,A274+1,"")</f>
        <v>258</v>
      </c>
      <c r="B275" s="46">
        <f t="shared" ref="B275:B338" si="43">IF(Pay_Num&lt;&gt;"",DATE(YEAR(B274),MONTH(B274)+1,DAY(B274)),"")</f>
        <v>49735</v>
      </c>
      <c r="C275" s="47">
        <f t="shared" ref="C275:C338" si="44">IF(Pay_Num&lt;&gt;"",I274,"")</f>
        <v>-52.634384680488736</v>
      </c>
      <c r="D275" s="47">
        <f t="shared" si="36"/>
        <v>0.10623522355634138</v>
      </c>
      <c r="E275" s="47">
        <f t="shared" si="37"/>
        <v>0</v>
      </c>
      <c r="F275" s="47">
        <f t="shared" si="38"/>
        <v>0.10623522355634138</v>
      </c>
      <c r="G275" s="47">
        <f t="shared" si="39"/>
        <v>0.54485509589374759</v>
      </c>
      <c r="H275" s="47">
        <f t="shared" si="40"/>
        <v>-0.43861987233740618</v>
      </c>
      <c r="I275" s="48">
        <f t="shared" si="41"/>
        <v>-53.179239776382481</v>
      </c>
    </row>
    <row r="276" spans="1:9" x14ac:dyDescent="0.25">
      <c r="A276" s="49">
        <f t="shared" si="42"/>
        <v>259</v>
      </c>
      <c r="B276" s="46">
        <f t="shared" si="43"/>
        <v>49766</v>
      </c>
      <c r="C276" s="47">
        <f t="shared" si="44"/>
        <v>-53.179239776382481</v>
      </c>
      <c r="D276" s="47">
        <f t="shared" si="36"/>
        <v>0.10623522355634138</v>
      </c>
      <c r="E276" s="47">
        <f t="shared" si="37"/>
        <v>0</v>
      </c>
      <c r="F276" s="47">
        <f t="shared" si="38"/>
        <v>0.10623522355634138</v>
      </c>
      <c r="G276" s="47">
        <f t="shared" si="39"/>
        <v>0.54939555502619541</v>
      </c>
      <c r="H276" s="47">
        <f t="shared" si="40"/>
        <v>-0.44316033146985401</v>
      </c>
      <c r="I276" s="48">
        <f t="shared" si="41"/>
        <v>-53.728635331408675</v>
      </c>
    </row>
    <row r="277" spans="1:9" x14ac:dyDescent="0.25">
      <c r="A277" s="49">
        <f t="shared" si="42"/>
        <v>260</v>
      </c>
      <c r="B277" s="46">
        <f t="shared" si="43"/>
        <v>49796</v>
      </c>
      <c r="C277" s="47">
        <f t="shared" si="44"/>
        <v>-53.728635331408675</v>
      </c>
      <c r="D277" s="47">
        <f t="shared" si="36"/>
        <v>0.10623522355634138</v>
      </c>
      <c r="E277" s="47">
        <f t="shared" si="37"/>
        <v>0</v>
      </c>
      <c r="F277" s="47">
        <f t="shared" si="38"/>
        <v>0.10623522355634138</v>
      </c>
      <c r="G277" s="47">
        <f t="shared" si="39"/>
        <v>0.55397385131808041</v>
      </c>
      <c r="H277" s="47">
        <f t="shared" si="40"/>
        <v>-0.44773862776173901</v>
      </c>
      <c r="I277" s="48">
        <f t="shared" si="41"/>
        <v>-54.282609182726759</v>
      </c>
    </row>
    <row r="278" spans="1:9" x14ac:dyDescent="0.25">
      <c r="A278" s="49">
        <f t="shared" si="42"/>
        <v>261</v>
      </c>
      <c r="B278" s="46">
        <f t="shared" si="43"/>
        <v>49827</v>
      </c>
      <c r="C278" s="47">
        <f t="shared" si="44"/>
        <v>-54.282609182726759</v>
      </c>
      <c r="D278" s="47">
        <f t="shared" si="36"/>
        <v>0.10623522355634138</v>
      </c>
      <c r="E278" s="47">
        <f t="shared" si="37"/>
        <v>0</v>
      </c>
      <c r="F278" s="47">
        <f t="shared" si="38"/>
        <v>0.10623522355634138</v>
      </c>
      <c r="G278" s="47">
        <f t="shared" si="39"/>
        <v>0.55859030007906441</v>
      </c>
      <c r="H278" s="47">
        <f t="shared" si="40"/>
        <v>-0.45235507652272305</v>
      </c>
      <c r="I278" s="48">
        <f t="shared" si="41"/>
        <v>-54.84119948280582</v>
      </c>
    </row>
    <row r="279" spans="1:9" x14ac:dyDescent="0.25">
      <c r="A279" s="49">
        <f t="shared" si="42"/>
        <v>262</v>
      </c>
      <c r="B279" s="46">
        <f t="shared" si="43"/>
        <v>49857</v>
      </c>
      <c r="C279" s="47">
        <f t="shared" si="44"/>
        <v>-54.84119948280582</v>
      </c>
      <c r="D279" s="47">
        <f t="shared" si="36"/>
        <v>0.10623522355634138</v>
      </c>
      <c r="E279" s="47">
        <f t="shared" si="37"/>
        <v>0</v>
      </c>
      <c r="F279" s="47">
        <f t="shared" si="38"/>
        <v>0.10623522355634138</v>
      </c>
      <c r="G279" s="47">
        <f t="shared" si="39"/>
        <v>0.56324521924638993</v>
      </c>
      <c r="H279" s="47">
        <f t="shared" si="40"/>
        <v>-0.45700999569004858</v>
      </c>
      <c r="I279" s="48">
        <f t="shared" si="41"/>
        <v>-55.40444470205221</v>
      </c>
    </row>
    <row r="280" spans="1:9" x14ac:dyDescent="0.25">
      <c r="A280" s="49">
        <f t="shared" si="42"/>
        <v>263</v>
      </c>
      <c r="B280" s="46">
        <f t="shared" si="43"/>
        <v>49888</v>
      </c>
      <c r="C280" s="47">
        <f t="shared" si="44"/>
        <v>-55.40444470205221</v>
      </c>
      <c r="D280" s="47">
        <f t="shared" si="36"/>
        <v>0.10623522355634138</v>
      </c>
      <c r="E280" s="47">
        <f t="shared" si="37"/>
        <v>0</v>
      </c>
      <c r="F280" s="47">
        <f t="shared" si="38"/>
        <v>0.10623522355634138</v>
      </c>
      <c r="G280" s="47">
        <f t="shared" si="39"/>
        <v>0.56793892940677648</v>
      </c>
      <c r="H280" s="47">
        <f t="shared" si="40"/>
        <v>-0.46170370585043513</v>
      </c>
      <c r="I280" s="48">
        <f t="shared" si="41"/>
        <v>-55.972383631458989</v>
      </c>
    </row>
    <row r="281" spans="1:9" x14ac:dyDescent="0.25">
      <c r="A281" s="49">
        <f t="shared" si="42"/>
        <v>264</v>
      </c>
      <c r="B281" s="46">
        <f t="shared" si="43"/>
        <v>49919</v>
      </c>
      <c r="C281" s="47">
        <f t="shared" si="44"/>
        <v>-55.972383631458989</v>
      </c>
      <c r="D281" s="47">
        <f t="shared" si="36"/>
        <v>0.10623522355634138</v>
      </c>
      <c r="E281" s="47">
        <f t="shared" si="37"/>
        <v>0</v>
      </c>
      <c r="F281" s="47">
        <f t="shared" si="38"/>
        <v>0.10623522355634138</v>
      </c>
      <c r="G281" s="47">
        <f t="shared" si="39"/>
        <v>0.57267175381849966</v>
      </c>
      <c r="H281" s="47">
        <f t="shared" si="40"/>
        <v>-0.46643653026215826</v>
      </c>
      <c r="I281" s="48">
        <f t="shared" si="41"/>
        <v>-56.545055385277486</v>
      </c>
    </row>
    <row r="282" spans="1:9" x14ac:dyDescent="0.25">
      <c r="A282" s="49">
        <f t="shared" si="42"/>
        <v>265</v>
      </c>
      <c r="B282" s="46">
        <f t="shared" si="43"/>
        <v>49949</v>
      </c>
      <c r="C282" s="47">
        <f t="shared" si="44"/>
        <v>-56.545055385277486</v>
      </c>
      <c r="D282" s="47">
        <f t="shared" si="36"/>
        <v>0.10623522355634138</v>
      </c>
      <c r="E282" s="47">
        <f t="shared" si="37"/>
        <v>0</v>
      </c>
      <c r="F282" s="47">
        <f t="shared" si="38"/>
        <v>0.10623522355634138</v>
      </c>
      <c r="G282" s="47">
        <f t="shared" si="39"/>
        <v>0.57744401843365378</v>
      </c>
      <c r="H282" s="47">
        <f t="shared" si="40"/>
        <v>-0.47120879487731243</v>
      </c>
      <c r="I282" s="48">
        <f t="shared" si="41"/>
        <v>-57.122499403711139</v>
      </c>
    </row>
    <row r="283" spans="1:9" x14ac:dyDescent="0.25">
      <c r="A283" s="49">
        <f t="shared" si="42"/>
        <v>266</v>
      </c>
      <c r="B283" s="46">
        <f t="shared" si="43"/>
        <v>49980</v>
      </c>
      <c r="C283" s="47">
        <f t="shared" si="44"/>
        <v>-57.122499403711139</v>
      </c>
      <c r="D283" s="47">
        <f t="shared" si="36"/>
        <v>0.10623522355634138</v>
      </c>
      <c r="E283" s="47">
        <f t="shared" si="37"/>
        <v>0</v>
      </c>
      <c r="F283" s="47">
        <f t="shared" si="38"/>
        <v>0.10623522355634138</v>
      </c>
      <c r="G283" s="47">
        <f t="shared" si="39"/>
        <v>0.58225605192060093</v>
      </c>
      <c r="H283" s="47">
        <f t="shared" si="40"/>
        <v>-0.47602082836425952</v>
      </c>
      <c r="I283" s="48">
        <f t="shared" si="41"/>
        <v>-57.704755455631741</v>
      </c>
    </row>
    <row r="284" spans="1:9" x14ac:dyDescent="0.25">
      <c r="A284" s="49">
        <f t="shared" si="42"/>
        <v>267</v>
      </c>
      <c r="B284" s="46">
        <f t="shared" si="43"/>
        <v>50010</v>
      </c>
      <c r="C284" s="47">
        <f t="shared" si="44"/>
        <v>-57.704755455631741</v>
      </c>
      <c r="D284" s="47">
        <f t="shared" si="36"/>
        <v>0.10623522355634138</v>
      </c>
      <c r="E284" s="47">
        <f t="shared" si="37"/>
        <v>0</v>
      </c>
      <c r="F284" s="47">
        <f t="shared" si="38"/>
        <v>0.10623522355634138</v>
      </c>
      <c r="G284" s="47">
        <f t="shared" si="39"/>
        <v>0.58710818568660594</v>
      </c>
      <c r="H284" s="47">
        <f t="shared" si="40"/>
        <v>-0.48087296213026454</v>
      </c>
      <c r="I284" s="48">
        <f t="shared" si="41"/>
        <v>-58.291863641318344</v>
      </c>
    </row>
    <row r="285" spans="1:9" x14ac:dyDescent="0.25">
      <c r="A285" s="49">
        <f t="shared" si="42"/>
        <v>268</v>
      </c>
      <c r="B285" s="46">
        <f t="shared" si="43"/>
        <v>50041</v>
      </c>
      <c r="C285" s="47">
        <f t="shared" si="44"/>
        <v>-58.291863641318344</v>
      </c>
      <c r="D285" s="47">
        <f t="shared" si="36"/>
        <v>0.10623522355634138</v>
      </c>
      <c r="E285" s="47">
        <f t="shared" si="37"/>
        <v>0</v>
      </c>
      <c r="F285" s="47">
        <f t="shared" si="38"/>
        <v>0.10623522355634138</v>
      </c>
      <c r="G285" s="47">
        <f t="shared" si="39"/>
        <v>0.59200075390066098</v>
      </c>
      <c r="H285" s="47">
        <f t="shared" si="40"/>
        <v>-0.48576553034431957</v>
      </c>
      <c r="I285" s="48">
        <f t="shared" si="41"/>
        <v>-58.883864395219007</v>
      </c>
    </row>
    <row r="286" spans="1:9" x14ac:dyDescent="0.25">
      <c r="A286" s="49">
        <f t="shared" si="42"/>
        <v>269</v>
      </c>
      <c r="B286" s="46">
        <f t="shared" si="43"/>
        <v>50072</v>
      </c>
      <c r="C286" s="47">
        <f t="shared" si="44"/>
        <v>-58.883864395219007</v>
      </c>
      <c r="D286" s="47">
        <f t="shared" si="36"/>
        <v>0.10623522355634138</v>
      </c>
      <c r="E286" s="47">
        <f t="shared" si="37"/>
        <v>0</v>
      </c>
      <c r="F286" s="47">
        <f t="shared" si="38"/>
        <v>0.10623522355634138</v>
      </c>
      <c r="G286" s="47">
        <f t="shared" si="39"/>
        <v>0.59693409351649984</v>
      </c>
      <c r="H286" s="47">
        <f t="shared" si="40"/>
        <v>-0.49069886996015843</v>
      </c>
      <c r="I286" s="48">
        <f t="shared" si="41"/>
        <v>-59.480798488735509</v>
      </c>
    </row>
    <row r="287" spans="1:9" x14ac:dyDescent="0.25">
      <c r="A287" s="49">
        <f t="shared" si="42"/>
        <v>270</v>
      </c>
      <c r="B287" s="46">
        <f t="shared" si="43"/>
        <v>50100</v>
      </c>
      <c r="C287" s="47">
        <f t="shared" si="44"/>
        <v>-59.480798488735509</v>
      </c>
      <c r="D287" s="47">
        <f t="shared" si="36"/>
        <v>0.10623522355634138</v>
      </c>
      <c r="E287" s="47">
        <f t="shared" si="37"/>
        <v>0</v>
      </c>
      <c r="F287" s="47">
        <f t="shared" si="38"/>
        <v>0.10623522355634138</v>
      </c>
      <c r="G287" s="47">
        <f t="shared" si="39"/>
        <v>0.60190854429580398</v>
      </c>
      <c r="H287" s="47">
        <f t="shared" si="40"/>
        <v>-0.49567332073946258</v>
      </c>
      <c r="I287" s="48">
        <f t="shared" si="41"/>
        <v>-60.082707033031312</v>
      </c>
    </row>
    <row r="288" spans="1:9" x14ac:dyDescent="0.25">
      <c r="A288" s="49">
        <f t="shared" si="42"/>
        <v>271</v>
      </c>
      <c r="B288" s="46">
        <f t="shared" si="43"/>
        <v>50131</v>
      </c>
      <c r="C288" s="50">
        <f t="shared" si="44"/>
        <v>-60.082707033031312</v>
      </c>
      <c r="D288" s="50">
        <f t="shared" si="36"/>
        <v>0.10623522355634138</v>
      </c>
      <c r="E288" s="51">
        <f t="shared" si="37"/>
        <v>0</v>
      </c>
      <c r="F288" s="50">
        <f t="shared" si="38"/>
        <v>0.10623522355634138</v>
      </c>
      <c r="G288" s="50">
        <f t="shared" si="39"/>
        <v>0.60692444883160235</v>
      </c>
      <c r="H288" s="50">
        <f t="shared" si="40"/>
        <v>-0.50068922527526094</v>
      </c>
      <c r="I288" s="52">
        <f t="shared" si="41"/>
        <v>-60.689631481862918</v>
      </c>
    </row>
    <row r="289" spans="1:9" x14ac:dyDescent="0.25">
      <c r="A289" s="49">
        <f t="shared" si="42"/>
        <v>272</v>
      </c>
      <c r="B289" s="46">
        <f t="shared" si="43"/>
        <v>50161</v>
      </c>
      <c r="C289" s="50">
        <f t="shared" si="44"/>
        <v>-60.689631481862918</v>
      </c>
      <c r="D289" s="50">
        <f t="shared" si="36"/>
        <v>0.10623522355634138</v>
      </c>
      <c r="E289" s="51">
        <f t="shared" si="37"/>
        <v>0</v>
      </c>
      <c r="F289" s="50">
        <f t="shared" si="38"/>
        <v>0.10623522355634138</v>
      </c>
      <c r="G289" s="50">
        <f t="shared" si="39"/>
        <v>0.61198215257186572</v>
      </c>
      <c r="H289" s="50">
        <f t="shared" si="40"/>
        <v>-0.50574692901552432</v>
      </c>
      <c r="I289" s="52">
        <f t="shared" si="41"/>
        <v>-61.301613634434787</v>
      </c>
    </row>
    <row r="290" spans="1:9" x14ac:dyDescent="0.25">
      <c r="A290" s="49">
        <f t="shared" si="42"/>
        <v>273</v>
      </c>
      <c r="B290" s="46">
        <f t="shared" si="43"/>
        <v>50192</v>
      </c>
      <c r="C290" s="50">
        <f t="shared" si="44"/>
        <v>-61.301613634434787</v>
      </c>
      <c r="D290" s="50">
        <f t="shared" si="36"/>
        <v>0.10623522355634138</v>
      </c>
      <c r="E290" s="51">
        <f t="shared" si="37"/>
        <v>0</v>
      </c>
      <c r="F290" s="50">
        <f t="shared" si="38"/>
        <v>0.10623522355634138</v>
      </c>
      <c r="G290" s="50">
        <f t="shared" si="39"/>
        <v>0.61708200384329803</v>
      </c>
      <c r="H290" s="50">
        <f t="shared" si="40"/>
        <v>-0.51084678028695663</v>
      </c>
      <c r="I290" s="52">
        <f t="shared" si="41"/>
        <v>-61.918695638278088</v>
      </c>
    </row>
    <row r="291" spans="1:9" x14ac:dyDescent="0.25">
      <c r="A291" s="49">
        <f t="shared" si="42"/>
        <v>274</v>
      </c>
      <c r="B291" s="46">
        <f t="shared" si="43"/>
        <v>50222</v>
      </c>
      <c r="C291" s="50">
        <f t="shared" si="44"/>
        <v>-61.918695638278088</v>
      </c>
      <c r="D291" s="50">
        <f t="shared" si="36"/>
        <v>0.10623522355634138</v>
      </c>
      <c r="E291" s="51">
        <f t="shared" si="37"/>
        <v>0</v>
      </c>
      <c r="F291" s="50">
        <f t="shared" si="38"/>
        <v>0.10623522355634138</v>
      </c>
      <c r="G291" s="50">
        <f t="shared" si="39"/>
        <v>0.62222435387532549</v>
      </c>
      <c r="H291" s="50">
        <f t="shared" si="40"/>
        <v>-0.51598913031898408</v>
      </c>
      <c r="I291" s="52">
        <f t="shared" si="41"/>
        <v>-62.540919992153412</v>
      </c>
    </row>
    <row r="292" spans="1:9" x14ac:dyDescent="0.25">
      <c r="A292" s="49">
        <f t="shared" si="42"/>
        <v>275</v>
      </c>
      <c r="B292" s="46">
        <f t="shared" si="43"/>
        <v>50253</v>
      </c>
      <c r="C292" s="50">
        <f t="shared" si="44"/>
        <v>-62.540919992153412</v>
      </c>
      <c r="D292" s="50">
        <f t="shared" si="36"/>
        <v>0.10623522355634138</v>
      </c>
      <c r="E292" s="51">
        <f t="shared" si="37"/>
        <v>0</v>
      </c>
      <c r="F292" s="50">
        <f t="shared" si="38"/>
        <v>0.10623522355634138</v>
      </c>
      <c r="G292" s="50">
        <f t="shared" si="39"/>
        <v>0.62740955682428656</v>
      </c>
      <c r="H292" s="50">
        <f t="shared" si="40"/>
        <v>-0.52117433326794516</v>
      </c>
      <c r="I292" s="52">
        <f t="shared" si="41"/>
        <v>-63.168329548977702</v>
      </c>
    </row>
    <row r="293" spans="1:9" x14ac:dyDescent="0.25">
      <c r="A293" s="49">
        <f t="shared" si="42"/>
        <v>276</v>
      </c>
      <c r="B293" s="46">
        <f t="shared" si="43"/>
        <v>50284</v>
      </c>
      <c r="C293" s="50">
        <f t="shared" si="44"/>
        <v>-63.168329548977702</v>
      </c>
      <c r="D293" s="50">
        <f t="shared" si="36"/>
        <v>0.10623522355634138</v>
      </c>
      <c r="E293" s="51">
        <f t="shared" si="37"/>
        <v>0</v>
      </c>
      <c r="F293" s="50">
        <f t="shared" si="38"/>
        <v>0.10623522355634138</v>
      </c>
      <c r="G293" s="50">
        <f t="shared" si="39"/>
        <v>0.63263796979782227</v>
      </c>
      <c r="H293" s="50">
        <f t="shared" si="40"/>
        <v>-0.52640274624148087</v>
      </c>
      <c r="I293" s="52">
        <f t="shared" si="41"/>
        <v>-63.800967518775522</v>
      </c>
    </row>
    <row r="294" spans="1:9" x14ac:dyDescent="0.25">
      <c r="A294" s="49">
        <f t="shared" si="42"/>
        <v>277</v>
      </c>
      <c r="B294" s="46">
        <f t="shared" si="43"/>
        <v>50314</v>
      </c>
      <c r="C294" s="50">
        <f t="shared" si="44"/>
        <v>-63.800967518775522</v>
      </c>
      <c r="D294" s="50">
        <f t="shared" si="36"/>
        <v>0.10623522355634138</v>
      </c>
      <c r="E294" s="51">
        <f t="shared" si="37"/>
        <v>0</v>
      </c>
      <c r="F294" s="50">
        <f t="shared" si="38"/>
        <v>0.10623522355634138</v>
      </c>
      <c r="G294" s="50">
        <f t="shared" si="39"/>
        <v>0.63790995287947072</v>
      </c>
      <c r="H294" s="50">
        <f t="shared" si="40"/>
        <v>-0.53167472932312931</v>
      </c>
      <c r="I294" s="52">
        <f t="shared" si="41"/>
        <v>-64.43887747165499</v>
      </c>
    </row>
    <row r="295" spans="1:9" x14ac:dyDescent="0.25">
      <c r="A295" s="49">
        <f t="shared" si="42"/>
        <v>278</v>
      </c>
      <c r="B295" s="46">
        <f t="shared" si="43"/>
        <v>50345</v>
      </c>
      <c r="C295" s="50">
        <f t="shared" si="44"/>
        <v>-64.43887747165499</v>
      </c>
      <c r="D295" s="50">
        <f t="shared" si="36"/>
        <v>0.10623522355634138</v>
      </c>
      <c r="E295" s="51">
        <f t="shared" si="37"/>
        <v>0</v>
      </c>
      <c r="F295" s="50">
        <f t="shared" si="38"/>
        <v>0.10623522355634138</v>
      </c>
      <c r="G295" s="50">
        <f t="shared" si="39"/>
        <v>0.64322586915346636</v>
      </c>
      <c r="H295" s="50">
        <f t="shared" si="40"/>
        <v>-0.53699064559712495</v>
      </c>
      <c r="I295" s="52">
        <f t="shared" si="41"/>
        <v>-65.082103340808459</v>
      </c>
    </row>
    <row r="296" spans="1:9" x14ac:dyDescent="0.25">
      <c r="A296" s="49">
        <f t="shared" si="42"/>
        <v>279</v>
      </c>
      <c r="B296" s="46">
        <f t="shared" si="43"/>
        <v>50375</v>
      </c>
      <c r="C296" s="50">
        <f t="shared" si="44"/>
        <v>-65.082103340808459</v>
      </c>
      <c r="D296" s="50">
        <f t="shared" si="36"/>
        <v>0.10623522355634138</v>
      </c>
      <c r="E296" s="51">
        <f t="shared" si="37"/>
        <v>0</v>
      </c>
      <c r="F296" s="50">
        <f t="shared" si="38"/>
        <v>0.10623522355634138</v>
      </c>
      <c r="G296" s="50">
        <f t="shared" si="39"/>
        <v>0.64858608472974533</v>
      </c>
      <c r="H296" s="50">
        <f t="shared" si="40"/>
        <v>-0.54235086117340392</v>
      </c>
      <c r="I296" s="52">
        <f t="shared" si="41"/>
        <v>-65.730689425538202</v>
      </c>
    </row>
    <row r="297" spans="1:9" x14ac:dyDescent="0.25">
      <c r="A297" s="49">
        <f t="shared" si="42"/>
        <v>280</v>
      </c>
      <c r="B297" s="46">
        <f t="shared" si="43"/>
        <v>50406</v>
      </c>
      <c r="C297" s="50">
        <f t="shared" si="44"/>
        <v>-65.730689425538202</v>
      </c>
      <c r="D297" s="50">
        <f t="shared" si="36"/>
        <v>0.10623522355634138</v>
      </c>
      <c r="E297" s="51">
        <f t="shared" si="37"/>
        <v>0</v>
      </c>
      <c r="F297" s="50">
        <f t="shared" si="38"/>
        <v>0.10623522355634138</v>
      </c>
      <c r="G297" s="50">
        <f t="shared" si="39"/>
        <v>0.65399096876915985</v>
      </c>
      <c r="H297" s="50">
        <f t="shared" si="40"/>
        <v>-0.54775574521281845</v>
      </c>
      <c r="I297" s="52">
        <f t="shared" si="41"/>
        <v>-66.384680394307367</v>
      </c>
    </row>
    <row r="298" spans="1:9" x14ac:dyDescent="0.25">
      <c r="A298" s="49">
        <f t="shared" si="42"/>
        <v>281</v>
      </c>
      <c r="B298" s="46">
        <f t="shared" si="43"/>
        <v>50437</v>
      </c>
      <c r="C298" s="50">
        <f t="shared" si="44"/>
        <v>-66.384680394307367</v>
      </c>
      <c r="D298" s="50">
        <f t="shared" si="36"/>
        <v>0.10623522355634138</v>
      </c>
      <c r="E298" s="51">
        <f t="shared" si="37"/>
        <v>0</v>
      </c>
      <c r="F298" s="50">
        <f t="shared" si="38"/>
        <v>0.10623522355634138</v>
      </c>
      <c r="G298" s="50">
        <f t="shared" si="39"/>
        <v>0.65944089350890289</v>
      </c>
      <c r="H298" s="50">
        <f t="shared" si="40"/>
        <v>-0.55320566995256149</v>
      </c>
      <c r="I298" s="52">
        <f t="shared" si="41"/>
        <v>-67.044121287816267</v>
      </c>
    </row>
    <row r="299" spans="1:9" x14ac:dyDescent="0.25">
      <c r="A299" s="49">
        <f t="shared" si="42"/>
        <v>282</v>
      </c>
      <c r="B299" s="46">
        <f t="shared" si="43"/>
        <v>50465</v>
      </c>
      <c r="C299" s="50">
        <f t="shared" si="44"/>
        <v>-67.044121287816267</v>
      </c>
      <c r="D299" s="50">
        <f t="shared" si="36"/>
        <v>0.10623522355634138</v>
      </c>
      <c r="E299" s="51">
        <f t="shared" si="37"/>
        <v>0</v>
      </c>
      <c r="F299" s="50">
        <f t="shared" si="38"/>
        <v>0.10623522355634138</v>
      </c>
      <c r="G299" s="50">
        <f t="shared" si="39"/>
        <v>0.66493623428814363</v>
      </c>
      <c r="H299" s="50">
        <f t="shared" si="40"/>
        <v>-0.55870101073180223</v>
      </c>
      <c r="I299" s="52">
        <f t="shared" si="41"/>
        <v>-67.709057522104416</v>
      </c>
    </row>
    <row r="300" spans="1:9" x14ac:dyDescent="0.25">
      <c r="A300" s="49">
        <f t="shared" si="42"/>
        <v>283</v>
      </c>
      <c r="B300" s="46">
        <f t="shared" si="43"/>
        <v>50496</v>
      </c>
      <c r="C300" s="50">
        <f t="shared" si="44"/>
        <v>-67.709057522104416</v>
      </c>
      <c r="D300" s="50">
        <f t="shared" si="36"/>
        <v>0.10623522355634138</v>
      </c>
      <c r="E300" s="51">
        <f t="shared" si="37"/>
        <v>0</v>
      </c>
      <c r="F300" s="50">
        <f t="shared" si="38"/>
        <v>0.10623522355634138</v>
      </c>
      <c r="G300" s="50">
        <f t="shared" si="39"/>
        <v>0.67047736957387827</v>
      </c>
      <c r="H300" s="50">
        <f t="shared" si="40"/>
        <v>-0.56424214601753686</v>
      </c>
      <c r="I300" s="52">
        <f t="shared" si="41"/>
        <v>-68.37953489167829</v>
      </c>
    </row>
    <row r="301" spans="1:9" x14ac:dyDescent="0.25">
      <c r="A301" s="49">
        <f t="shared" si="42"/>
        <v>284</v>
      </c>
      <c r="B301" s="46">
        <f t="shared" si="43"/>
        <v>50526</v>
      </c>
      <c r="C301" s="50">
        <f t="shared" si="44"/>
        <v>-68.37953489167829</v>
      </c>
      <c r="D301" s="50">
        <f t="shared" si="36"/>
        <v>0.10623522355634138</v>
      </c>
      <c r="E301" s="51">
        <f t="shared" si="37"/>
        <v>0</v>
      </c>
      <c r="F301" s="50">
        <f t="shared" si="38"/>
        <v>0.10623522355634138</v>
      </c>
      <c r="G301" s="50">
        <f t="shared" si="39"/>
        <v>0.6760646809869939</v>
      </c>
      <c r="H301" s="50">
        <f t="shared" si="40"/>
        <v>-0.5698294574306525</v>
      </c>
      <c r="I301" s="52">
        <f t="shared" si="41"/>
        <v>-69.055599572665287</v>
      </c>
    </row>
    <row r="302" spans="1:9" x14ac:dyDescent="0.25">
      <c r="A302" s="49">
        <f t="shared" si="42"/>
        <v>285</v>
      </c>
      <c r="B302" s="46">
        <f t="shared" si="43"/>
        <v>50557</v>
      </c>
      <c r="C302" s="50">
        <f t="shared" si="44"/>
        <v>-69.055599572665287</v>
      </c>
      <c r="D302" s="50">
        <f t="shared" si="36"/>
        <v>0.10623522355634138</v>
      </c>
      <c r="E302" s="51">
        <f t="shared" si="37"/>
        <v>0</v>
      </c>
      <c r="F302" s="50">
        <f t="shared" si="38"/>
        <v>0.10623522355634138</v>
      </c>
      <c r="G302" s="50">
        <f t="shared" si="39"/>
        <v>0.68169855332855223</v>
      </c>
      <c r="H302" s="50">
        <f t="shared" si="40"/>
        <v>-0.57546332977221082</v>
      </c>
      <c r="I302" s="52">
        <f t="shared" si="41"/>
        <v>-69.737298125993846</v>
      </c>
    </row>
    <row r="303" spans="1:9" x14ac:dyDescent="0.25">
      <c r="A303" s="49">
        <f t="shared" si="42"/>
        <v>286</v>
      </c>
      <c r="B303" s="46">
        <f t="shared" si="43"/>
        <v>50587</v>
      </c>
      <c r="C303" s="50">
        <f t="shared" si="44"/>
        <v>-69.737298125993846</v>
      </c>
      <c r="D303" s="50">
        <f t="shared" si="36"/>
        <v>0.10623522355634138</v>
      </c>
      <c r="E303" s="51">
        <f t="shared" si="37"/>
        <v>0</v>
      </c>
      <c r="F303" s="50">
        <f t="shared" si="38"/>
        <v>0.10623522355634138</v>
      </c>
      <c r="G303" s="50">
        <f t="shared" si="39"/>
        <v>0.68737937460629017</v>
      </c>
      <c r="H303" s="50">
        <f t="shared" si="40"/>
        <v>-0.58114415104994877</v>
      </c>
      <c r="I303" s="52">
        <f t="shared" si="41"/>
        <v>-70.42467750060014</v>
      </c>
    </row>
    <row r="304" spans="1:9" x14ac:dyDescent="0.25">
      <c r="A304" s="49">
        <f t="shared" si="42"/>
        <v>287</v>
      </c>
      <c r="B304" s="46">
        <f t="shared" si="43"/>
        <v>50618</v>
      </c>
      <c r="C304" s="50">
        <f t="shared" si="44"/>
        <v>-70.42467750060014</v>
      </c>
      <c r="D304" s="50">
        <f t="shared" si="36"/>
        <v>0.10623522355634138</v>
      </c>
      <c r="E304" s="51">
        <f t="shared" si="37"/>
        <v>0</v>
      </c>
      <c r="F304" s="50">
        <f t="shared" si="38"/>
        <v>0.10623522355634138</v>
      </c>
      <c r="G304" s="50">
        <f t="shared" si="39"/>
        <v>0.69310753606134257</v>
      </c>
      <c r="H304" s="50">
        <f t="shared" si="40"/>
        <v>-0.58687231250500116</v>
      </c>
      <c r="I304" s="52">
        <f t="shared" si="41"/>
        <v>-71.117785036661488</v>
      </c>
    </row>
    <row r="305" spans="1:9" x14ac:dyDescent="0.25">
      <c r="A305" s="49">
        <f t="shared" si="42"/>
        <v>288</v>
      </c>
      <c r="B305" s="46">
        <f t="shared" si="43"/>
        <v>50649</v>
      </c>
      <c r="C305" s="50">
        <f t="shared" si="44"/>
        <v>-71.117785036661488</v>
      </c>
      <c r="D305" s="50">
        <f t="shared" si="36"/>
        <v>0.10623522355634138</v>
      </c>
      <c r="E305" s="51">
        <f t="shared" si="37"/>
        <v>0</v>
      </c>
      <c r="F305" s="50">
        <f t="shared" si="38"/>
        <v>0.10623522355634138</v>
      </c>
      <c r="G305" s="50">
        <f t="shared" si="39"/>
        <v>0.69888343219518712</v>
      </c>
      <c r="H305" s="50">
        <f t="shared" si="40"/>
        <v>-0.59264820863884571</v>
      </c>
      <c r="I305" s="52">
        <f t="shared" si="41"/>
        <v>-71.816668468856676</v>
      </c>
    </row>
    <row r="306" spans="1:9" x14ac:dyDescent="0.25">
      <c r="A306" s="49">
        <f t="shared" si="42"/>
        <v>289</v>
      </c>
      <c r="B306" s="46">
        <f t="shared" si="43"/>
        <v>50679</v>
      </c>
      <c r="C306" s="50">
        <f t="shared" si="44"/>
        <v>-71.816668468856676</v>
      </c>
      <c r="D306" s="50">
        <f t="shared" si="36"/>
        <v>0.10623522355634138</v>
      </c>
      <c r="E306" s="51">
        <f t="shared" si="37"/>
        <v>0</v>
      </c>
      <c r="F306" s="50">
        <f t="shared" si="38"/>
        <v>0.10623522355634138</v>
      </c>
      <c r="G306" s="50">
        <f t="shared" si="39"/>
        <v>0.70470746079681379</v>
      </c>
      <c r="H306" s="50">
        <f t="shared" si="40"/>
        <v>-0.59847223724047238</v>
      </c>
      <c r="I306" s="52">
        <f t="shared" si="41"/>
        <v>-72.521375929653487</v>
      </c>
    </row>
    <row r="307" spans="1:9" x14ac:dyDescent="0.25">
      <c r="A307" s="49">
        <f t="shared" si="42"/>
        <v>290</v>
      </c>
      <c r="B307" s="46">
        <f t="shared" si="43"/>
        <v>50710</v>
      </c>
      <c r="C307" s="50">
        <f t="shared" si="44"/>
        <v>-72.521375929653487</v>
      </c>
      <c r="D307" s="50">
        <f t="shared" si="36"/>
        <v>0.10623522355634138</v>
      </c>
      <c r="E307" s="51">
        <f t="shared" si="37"/>
        <v>0</v>
      </c>
      <c r="F307" s="50">
        <f t="shared" si="38"/>
        <v>0.10623522355634138</v>
      </c>
      <c r="G307" s="50">
        <f t="shared" si="39"/>
        <v>0.71058002297012046</v>
      </c>
      <c r="H307" s="50">
        <f t="shared" si="40"/>
        <v>-0.60434479941377905</v>
      </c>
      <c r="I307" s="52">
        <f t="shared" si="41"/>
        <v>-73.231955952623608</v>
      </c>
    </row>
    <row r="308" spans="1:9" x14ac:dyDescent="0.25">
      <c r="A308" s="49">
        <f t="shared" si="42"/>
        <v>291</v>
      </c>
      <c r="B308" s="46">
        <f t="shared" si="43"/>
        <v>50740</v>
      </c>
      <c r="C308" s="50">
        <f t="shared" si="44"/>
        <v>-73.231955952623608</v>
      </c>
      <c r="D308" s="50">
        <f t="shared" si="36"/>
        <v>0.10623522355634138</v>
      </c>
      <c r="E308" s="51">
        <f t="shared" si="37"/>
        <v>0</v>
      </c>
      <c r="F308" s="50">
        <f t="shared" si="38"/>
        <v>0.10623522355634138</v>
      </c>
      <c r="G308" s="50">
        <f t="shared" si="39"/>
        <v>0.71650152316153815</v>
      </c>
      <c r="H308" s="50">
        <f t="shared" si="40"/>
        <v>-0.61026629960519674</v>
      </c>
      <c r="I308" s="52">
        <f t="shared" si="41"/>
        <v>-73.948457475785148</v>
      </c>
    </row>
    <row r="309" spans="1:9" x14ac:dyDescent="0.25">
      <c r="A309" s="49">
        <f t="shared" si="42"/>
        <v>292</v>
      </c>
      <c r="B309" s="46">
        <f t="shared" si="43"/>
        <v>50771</v>
      </c>
      <c r="C309" s="50">
        <f t="shared" si="44"/>
        <v>-73.948457475785148</v>
      </c>
      <c r="D309" s="50">
        <f t="shared" si="36"/>
        <v>0.10623522355634138</v>
      </c>
      <c r="E309" s="51">
        <f t="shared" si="37"/>
        <v>0</v>
      </c>
      <c r="F309" s="50">
        <f t="shared" si="38"/>
        <v>0.10623522355634138</v>
      </c>
      <c r="G309" s="50">
        <f t="shared" si="39"/>
        <v>0.72247236918788427</v>
      </c>
      <c r="H309" s="50">
        <f t="shared" si="40"/>
        <v>-0.61623714563154286</v>
      </c>
      <c r="I309" s="52">
        <f t="shared" si="41"/>
        <v>-74.670929844973031</v>
      </c>
    </row>
    <row r="310" spans="1:9" x14ac:dyDescent="0.25">
      <c r="A310" s="49">
        <f t="shared" si="42"/>
        <v>293</v>
      </c>
      <c r="B310" s="46">
        <f t="shared" si="43"/>
        <v>50802</v>
      </c>
      <c r="C310" s="50">
        <f t="shared" si="44"/>
        <v>-74.670929844973031</v>
      </c>
      <c r="D310" s="50">
        <f t="shared" si="36"/>
        <v>0.10623522355634138</v>
      </c>
      <c r="E310" s="51">
        <f t="shared" si="37"/>
        <v>0</v>
      </c>
      <c r="F310" s="50">
        <f t="shared" si="38"/>
        <v>0.10623522355634138</v>
      </c>
      <c r="G310" s="50">
        <f t="shared" si="39"/>
        <v>0.72849297226444998</v>
      </c>
      <c r="H310" s="50">
        <f t="shared" si="40"/>
        <v>-0.62225774870810857</v>
      </c>
      <c r="I310" s="52">
        <f t="shared" si="41"/>
        <v>-75.399422817237479</v>
      </c>
    </row>
    <row r="311" spans="1:9" x14ac:dyDescent="0.25">
      <c r="A311" s="49">
        <f t="shared" si="42"/>
        <v>294</v>
      </c>
      <c r="B311" s="46">
        <f t="shared" si="43"/>
        <v>50830</v>
      </c>
      <c r="C311" s="50">
        <f t="shared" si="44"/>
        <v>-75.399422817237479</v>
      </c>
      <c r="D311" s="50">
        <f t="shared" si="36"/>
        <v>0.10623522355634138</v>
      </c>
      <c r="E311" s="51">
        <f t="shared" si="37"/>
        <v>0</v>
      </c>
      <c r="F311" s="50">
        <f t="shared" si="38"/>
        <v>0.10623522355634138</v>
      </c>
      <c r="G311" s="50">
        <f t="shared" si="39"/>
        <v>0.73456374703332039</v>
      </c>
      <c r="H311" s="50">
        <f t="shared" si="40"/>
        <v>-0.62832852347697898</v>
      </c>
      <c r="I311" s="52">
        <f t="shared" si="41"/>
        <v>-76.133986564270799</v>
      </c>
    </row>
    <row r="312" spans="1:9" x14ac:dyDescent="0.25">
      <c r="A312" s="49">
        <f t="shared" si="42"/>
        <v>295</v>
      </c>
      <c r="B312" s="46">
        <f t="shared" si="43"/>
        <v>50861</v>
      </c>
      <c r="C312" s="50">
        <f t="shared" si="44"/>
        <v>-76.133986564270799</v>
      </c>
      <c r="D312" s="50">
        <f t="shared" si="36"/>
        <v>0.10623522355634138</v>
      </c>
      <c r="E312" s="51">
        <f t="shared" si="37"/>
        <v>0</v>
      </c>
      <c r="F312" s="50">
        <f t="shared" si="38"/>
        <v>0.10623522355634138</v>
      </c>
      <c r="G312" s="50">
        <f t="shared" si="39"/>
        <v>0.7406851115919314</v>
      </c>
      <c r="H312" s="50">
        <f t="shared" si="40"/>
        <v>-0.63444988803558999</v>
      </c>
      <c r="I312" s="52">
        <f t="shared" si="41"/>
        <v>-76.874671675862729</v>
      </c>
    </row>
    <row r="313" spans="1:9" x14ac:dyDescent="0.25">
      <c r="A313" s="49">
        <f t="shared" si="42"/>
        <v>296</v>
      </c>
      <c r="B313" s="46">
        <f t="shared" si="43"/>
        <v>50891</v>
      </c>
      <c r="C313" s="50">
        <f t="shared" si="44"/>
        <v>-76.874671675862729</v>
      </c>
      <c r="D313" s="50">
        <f t="shared" si="36"/>
        <v>0.10623522355634138</v>
      </c>
      <c r="E313" s="51">
        <f t="shared" si="37"/>
        <v>0</v>
      </c>
      <c r="F313" s="50">
        <f t="shared" si="38"/>
        <v>0.10623522355634138</v>
      </c>
      <c r="G313" s="50">
        <f t="shared" si="39"/>
        <v>0.74685748752186421</v>
      </c>
      <c r="H313" s="50">
        <f t="shared" si="40"/>
        <v>-0.6406222639655228</v>
      </c>
      <c r="I313" s="52">
        <f t="shared" si="41"/>
        <v>-77.621529163384594</v>
      </c>
    </row>
    <row r="314" spans="1:9" x14ac:dyDescent="0.25">
      <c r="A314" s="49">
        <f t="shared" si="42"/>
        <v>297</v>
      </c>
      <c r="B314" s="46">
        <f t="shared" si="43"/>
        <v>50922</v>
      </c>
      <c r="C314" s="50">
        <f t="shared" si="44"/>
        <v>-77.621529163384594</v>
      </c>
      <c r="D314" s="50">
        <f t="shared" si="36"/>
        <v>0.10623522355634138</v>
      </c>
      <c r="E314" s="51">
        <f t="shared" si="37"/>
        <v>0</v>
      </c>
      <c r="F314" s="50">
        <f t="shared" si="38"/>
        <v>0.10623522355634138</v>
      </c>
      <c r="G314" s="50">
        <f t="shared" si="39"/>
        <v>0.75308129991787975</v>
      </c>
      <c r="H314" s="50">
        <f t="shared" si="40"/>
        <v>-0.64684607636153835</v>
      </c>
      <c r="I314" s="52">
        <f t="shared" si="41"/>
        <v>-78.374610463302474</v>
      </c>
    </row>
    <row r="315" spans="1:9" x14ac:dyDescent="0.25">
      <c r="A315" s="49">
        <f t="shared" si="42"/>
        <v>298</v>
      </c>
      <c r="B315" s="46">
        <f t="shared" si="43"/>
        <v>50952</v>
      </c>
      <c r="C315" s="50">
        <f t="shared" si="44"/>
        <v>-78.374610463302474</v>
      </c>
      <c r="D315" s="50">
        <f t="shared" si="36"/>
        <v>0.10623522355634138</v>
      </c>
      <c r="E315" s="51">
        <f t="shared" si="37"/>
        <v>0</v>
      </c>
      <c r="F315" s="50">
        <f t="shared" si="38"/>
        <v>0.10623522355634138</v>
      </c>
      <c r="G315" s="50">
        <f t="shared" si="39"/>
        <v>0.75935697741719532</v>
      </c>
      <c r="H315" s="50">
        <f t="shared" si="40"/>
        <v>-0.65312175386085392</v>
      </c>
      <c r="I315" s="52">
        <f t="shared" si="41"/>
        <v>-79.133967440719672</v>
      </c>
    </row>
    <row r="316" spans="1:9" x14ac:dyDescent="0.25">
      <c r="A316" s="49">
        <f t="shared" si="42"/>
        <v>299</v>
      </c>
      <c r="B316" s="46">
        <f t="shared" si="43"/>
        <v>50983</v>
      </c>
      <c r="C316" s="50">
        <f t="shared" si="44"/>
        <v>-79.133967440719672</v>
      </c>
      <c r="D316" s="50">
        <f t="shared" si="36"/>
        <v>0.10623522355634138</v>
      </c>
      <c r="E316" s="51">
        <f t="shared" si="37"/>
        <v>0</v>
      </c>
      <c r="F316" s="50">
        <f t="shared" si="38"/>
        <v>0.10623522355634138</v>
      </c>
      <c r="G316" s="50">
        <f t="shared" si="39"/>
        <v>0.76568495222900534</v>
      </c>
      <c r="H316" s="50">
        <f t="shared" si="40"/>
        <v>-0.65944972867266394</v>
      </c>
      <c r="I316" s="52">
        <f t="shared" si="41"/>
        <v>-79.899652392948681</v>
      </c>
    </row>
    <row r="317" spans="1:9" x14ac:dyDescent="0.25">
      <c r="A317" s="49">
        <f t="shared" si="42"/>
        <v>300</v>
      </c>
      <c r="B317" s="46">
        <f t="shared" si="43"/>
        <v>51014</v>
      </c>
      <c r="C317" s="50">
        <f t="shared" si="44"/>
        <v>-79.899652392948681</v>
      </c>
      <c r="D317" s="50">
        <f t="shared" si="36"/>
        <v>0.10623522355634138</v>
      </c>
      <c r="E317" s="51">
        <f t="shared" si="37"/>
        <v>0</v>
      </c>
      <c r="F317" s="50">
        <f t="shared" si="38"/>
        <v>0.10623522355634138</v>
      </c>
      <c r="G317" s="50">
        <f t="shared" si="39"/>
        <v>0.77206566016424705</v>
      </c>
      <c r="H317" s="50">
        <f t="shared" si="40"/>
        <v>-0.66583043660790564</v>
      </c>
      <c r="I317" s="52">
        <f t="shared" si="41"/>
        <v>-80.671718053112926</v>
      </c>
    </row>
    <row r="318" spans="1:9" x14ac:dyDescent="0.25">
      <c r="A318" s="49">
        <f t="shared" si="42"/>
        <v>301</v>
      </c>
      <c r="B318" s="46">
        <f t="shared" si="43"/>
        <v>51044</v>
      </c>
      <c r="C318" s="50">
        <f t="shared" si="44"/>
        <v>-80.671718053112926</v>
      </c>
      <c r="D318" s="50">
        <f t="shared" si="36"/>
        <v>0.10623522355634138</v>
      </c>
      <c r="E318" s="51">
        <f t="shared" si="37"/>
        <v>0</v>
      </c>
      <c r="F318" s="50">
        <f t="shared" si="38"/>
        <v>0.10623522355634138</v>
      </c>
      <c r="G318" s="50">
        <f t="shared" si="39"/>
        <v>0.77849954066561589</v>
      </c>
      <c r="H318" s="50">
        <f t="shared" si="40"/>
        <v>-0.67226431710927448</v>
      </c>
      <c r="I318" s="52">
        <f t="shared" si="41"/>
        <v>-81.450217593778547</v>
      </c>
    </row>
    <row r="319" spans="1:9" x14ac:dyDescent="0.25">
      <c r="A319" s="49">
        <f t="shared" si="42"/>
        <v>302</v>
      </c>
      <c r="B319" s="46">
        <f t="shared" si="43"/>
        <v>51075</v>
      </c>
      <c r="C319" s="50">
        <f t="shared" si="44"/>
        <v>-81.450217593778547</v>
      </c>
      <c r="D319" s="50">
        <f t="shared" si="36"/>
        <v>0.10623522355634138</v>
      </c>
      <c r="E319" s="51">
        <f t="shared" si="37"/>
        <v>0</v>
      </c>
      <c r="F319" s="50">
        <f t="shared" si="38"/>
        <v>0.10623522355634138</v>
      </c>
      <c r="G319" s="50">
        <f t="shared" si="39"/>
        <v>0.78498703683782933</v>
      </c>
      <c r="H319" s="50">
        <f t="shared" si="40"/>
        <v>-0.67875181328148793</v>
      </c>
      <c r="I319" s="52">
        <f t="shared" si="41"/>
        <v>-82.23520463061638</v>
      </c>
    </row>
    <row r="320" spans="1:9" x14ac:dyDescent="0.25">
      <c r="A320" s="49">
        <f t="shared" si="42"/>
        <v>303</v>
      </c>
      <c r="B320" s="46">
        <f t="shared" si="43"/>
        <v>51105</v>
      </c>
      <c r="C320" s="50">
        <f t="shared" si="44"/>
        <v>-82.23520463061638</v>
      </c>
      <c r="D320" s="50">
        <f t="shared" si="36"/>
        <v>0.10623522355634138</v>
      </c>
      <c r="E320" s="51">
        <f t="shared" si="37"/>
        <v>0</v>
      </c>
      <c r="F320" s="50">
        <f t="shared" si="38"/>
        <v>0.10623522355634138</v>
      </c>
      <c r="G320" s="50">
        <f t="shared" si="39"/>
        <v>0.79152859547814458</v>
      </c>
      <c r="H320" s="50">
        <f t="shared" si="40"/>
        <v>-0.68529337192180317</v>
      </c>
      <c r="I320" s="52">
        <f t="shared" si="41"/>
        <v>-83.026733226094521</v>
      </c>
    </row>
    <row r="321" spans="1:9" x14ac:dyDescent="0.25">
      <c r="A321" s="49">
        <f t="shared" si="42"/>
        <v>304</v>
      </c>
      <c r="B321" s="46">
        <f t="shared" si="43"/>
        <v>51136</v>
      </c>
      <c r="C321" s="50">
        <f t="shared" si="44"/>
        <v>-83.026733226094521</v>
      </c>
      <c r="D321" s="50">
        <f t="shared" si="36"/>
        <v>0.10623522355634138</v>
      </c>
      <c r="E321" s="51">
        <f t="shared" si="37"/>
        <v>0</v>
      </c>
      <c r="F321" s="50">
        <f t="shared" si="38"/>
        <v>0.10623522355634138</v>
      </c>
      <c r="G321" s="50">
        <f t="shared" si="39"/>
        <v>0.79812466710712915</v>
      </c>
      <c r="H321" s="50">
        <f t="shared" si="40"/>
        <v>-0.69188944355078774</v>
      </c>
      <c r="I321" s="52">
        <f t="shared" si="41"/>
        <v>-83.824857893201653</v>
      </c>
    </row>
    <row r="322" spans="1:9" x14ac:dyDescent="0.25">
      <c r="A322" s="49">
        <f t="shared" si="42"/>
        <v>305</v>
      </c>
      <c r="B322" s="46">
        <f t="shared" si="43"/>
        <v>51167</v>
      </c>
      <c r="C322" s="50">
        <f t="shared" si="44"/>
        <v>-83.824857893201653</v>
      </c>
      <c r="D322" s="50">
        <f t="shared" si="36"/>
        <v>0.10623522355634138</v>
      </c>
      <c r="E322" s="51">
        <f t="shared" si="37"/>
        <v>0</v>
      </c>
      <c r="F322" s="50">
        <f t="shared" si="38"/>
        <v>0.10623522355634138</v>
      </c>
      <c r="G322" s="50">
        <f t="shared" si="39"/>
        <v>0.80477570599968851</v>
      </c>
      <c r="H322" s="50">
        <f t="shared" si="40"/>
        <v>-0.6985404824433471</v>
      </c>
      <c r="I322" s="52">
        <f t="shared" si="41"/>
        <v>-84.629633599201341</v>
      </c>
    </row>
    <row r="323" spans="1:9" x14ac:dyDescent="0.25">
      <c r="A323" s="49">
        <f t="shared" si="42"/>
        <v>306</v>
      </c>
      <c r="B323" s="46">
        <f t="shared" si="43"/>
        <v>51196</v>
      </c>
      <c r="C323" s="50">
        <f t="shared" si="44"/>
        <v>-84.629633599201341</v>
      </c>
      <c r="D323" s="50">
        <f t="shared" si="36"/>
        <v>0.10623522355634138</v>
      </c>
      <c r="E323" s="51">
        <f t="shared" si="37"/>
        <v>0</v>
      </c>
      <c r="F323" s="50">
        <f t="shared" si="38"/>
        <v>0.10623522355634138</v>
      </c>
      <c r="G323" s="50">
        <f t="shared" si="39"/>
        <v>0.81148217021635261</v>
      </c>
      <c r="H323" s="50">
        <f t="shared" si="40"/>
        <v>-0.7052469466600112</v>
      </c>
      <c r="I323" s="52">
        <f t="shared" si="41"/>
        <v>-85.441115769417692</v>
      </c>
    </row>
    <row r="324" spans="1:9" x14ac:dyDescent="0.25">
      <c r="A324" s="49">
        <f t="shared" si="42"/>
        <v>307</v>
      </c>
      <c r="B324" s="46">
        <f t="shared" si="43"/>
        <v>51227</v>
      </c>
      <c r="C324" s="50">
        <f t="shared" si="44"/>
        <v>-85.441115769417692</v>
      </c>
      <c r="D324" s="50">
        <f t="shared" si="36"/>
        <v>0.10623522355634138</v>
      </c>
      <c r="E324" s="51">
        <f t="shared" si="37"/>
        <v>0</v>
      </c>
      <c r="F324" s="50">
        <f t="shared" si="38"/>
        <v>0.10623522355634138</v>
      </c>
      <c r="G324" s="50">
        <f t="shared" si="39"/>
        <v>0.8182445216348222</v>
      </c>
      <c r="H324" s="50">
        <f t="shared" si="40"/>
        <v>-0.71200929807848079</v>
      </c>
      <c r="I324" s="52">
        <f t="shared" si="41"/>
        <v>-86.259360291052516</v>
      </c>
    </row>
    <row r="325" spans="1:9" x14ac:dyDescent="0.25">
      <c r="A325" s="49">
        <f t="shared" si="42"/>
        <v>308</v>
      </c>
      <c r="B325" s="46">
        <f t="shared" si="43"/>
        <v>51257</v>
      </c>
      <c r="C325" s="50">
        <f t="shared" si="44"/>
        <v>-86.259360291052516</v>
      </c>
      <c r="D325" s="50">
        <f t="shared" si="36"/>
        <v>0.10623522355634138</v>
      </c>
      <c r="E325" s="51">
        <f t="shared" si="37"/>
        <v>0</v>
      </c>
      <c r="F325" s="50">
        <f t="shared" si="38"/>
        <v>0.10623522355634138</v>
      </c>
      <c r="G325" s="50">
        <f t="shared" si="39"/>
        <v>0.82506322598177917</v>
      </c>
      <c r="H325" s="50">
        <f t="shared" si="40"/>
        <v>-0.71882800242543776</v>
      </c>
      <c r="I325" s="52">
        <f t="shared" si="41"/>
        <v>-87.084423517034296</v>
      </c>
    </row>
    <row r="326" spans="1:9" x14ac:dyDescent="0.25">
      <c r="A326" s="49">
        <f t="shared" si="42"/>
        <v>309</v>
      </c>
      <c r="B326" s="46">
        <f t="shared" si="43"/>
        <v>51288</v>
      </c>
      <c r="C326" s="50">
        <f t="shared" si="44"/>
        <v>-87.084423517034296</v>
      </c>
      <c r="D326" s="50">
        <f t="shared" si="36"/>
        <v>0.10623522355634138</v>
      </c>
      <c r="E326" s="51">
        <f t="shared" si="37"/>
        <v>0</v>
      </c>
      <c r="F326" s="50">
        <f t="shared" si="38"/>
        <v>0.10623522355634138</v>
      </c>
      <c r="G326" s="50">
        <f t="shared" si="39"/>
        <v>0.83193875286496066</v>
      </c>
      <c r="H326" s="50">
        <f t="shared" si="40"/>
        <v>-0.72570352930861926</v>
      </c>
      <c r="I326" s="52">
        <f t="shared" si="41"/>
        <v>-87.916362269899253</v>
      </c>
    </row>
    <row r="327" spans="1:9" x14ac:dyDescent="0.25">
      <c r="A327" s="49">
        <f t="shared" si="42"/>
        <v>310</v>
      </c>
      <c r="B327" s="46">
        <f t="shared" si="43"/>
        <v>51318</v>
      </c>
      <c r="C327" s="50">
        <f t="shared" si="44"/>
        <v>-87.916362269899253</v>
      </c>
      <c r="D327" s="50">
        <f t="shared" si="36"/>
        <v>0.10623522355634138</v>
      </c>
      <c r="E327" s="51">
        <f t="shared" si="37"/>
        <v>0</v>
      </c>
      <c r="F327" s="50">
        <f t="shared" si="38"/>
        <v>0.10623522355634138</v>
      </c>
      <c r="G327" s="50">
        <f t="shared" si="39"/>
        <v>0.83887157580550187</v>
      </c>
      <c r="H327" s="50">
        <f t="shared" si="40"/>
        <v>-0.73263635224916046</v>
      </c>
      <c r="I327" s="52">
        <f t="shared" si="41"/>
        <v>-88.755233845704751</v>
      </c>
    </row>
    <row r="328" spans="1:9" x14ac:dyDescent="0.25">
      <c r="A328" s="49">
        <f t="shared" si="42"/>
        <v>311</v>
      </c>
      <c r="B328" s="46">
        <f t="shared" si="43"/>
        <v>51349</v>
      </c>
      <c r="C328" s="50">
        <f t="shared" si="44"/>
        <v>-88.755233845704751</v>
      </c>
      <c r="D328" s="50">
        <f t="shared" si="36"/>
        <v>0.10623522355634138</v>
      </c>
      <c r="E328" s="51">
        <f t="shared" si="37"/>
        <v>0</v>
      </c>
      <c r="F328" s="50">
        <f t="shared" si="38"/>
        <v>0.10623522355634138</v>
      </c>
      <c r="G328" s="50">
        <f t="shared" si="39"/>
        <v>0.84586217227054772</v>
      </c>
      <c r="H328" s="50">
        <f t="shared" si="40"/>
        <v>-0.73962694871420631</v>
      </c>
      <c r="I328" s="52">
        <f t="shared" si="41"/>
        <v>-89.601096017975294</v>
      </c>
    </row>
    <row r="329" spans="1:9" x14ac:dyDescent="0.25">
      <c r="A329" s="49">
        <f t="shared" si="42"/>
        <v>312</v>
      </c>
      <c r="B329" s="46">
        <f t="shared" si="43"/>
        <v>51380</v>
      </c>
      <c r="C329" s="50">
        <f t="shared" si="44"/>
        <v>-89.601096017975294</v>
      </c>
      <c r="D329" s="50">
        <f t="shared" si="36"/>
        <v>0.10623522355634138</v>
      </c>
      <c r="E329" s="51">
        <f t="shared" si="37"/>
        <v>0</v>
      </c>
      <c r="F329" s="50">
        <f t="shared" si="38"/>
        <v>0.10623522355634138</v>
      </c>
      <c r="G329" s="50">
        <f t="shared" si="39"/>
        <v>0.85291102370613558</v>
      </c>
      <c r="H329" s="50">
        <f t="shared" si="40"/>
        <v>-0.74667580014979418</v>
      </c>
      <c r="I329" s="52">
        <f t="shared" si="41"/>
        <v>-90.454007041681436</v>
      </c>
    </row>
    <row r="330" spans="1:9" x14ac:dyDescent="0.25">
      <c r="A330" s="49">
        <f t="shared" si="42"/>
        <v>313</v>
      </c>
      <c r="B330" s="46">
        <f t="shared" si="43"/>
        <v>51410</v>
      </c>
      <c r="C330" s="50">
        <f t="shared" si="44"/>
        <v>-90.454007041681436</v>
      </c>
      <c r="D330" s="50">
        <f t="shared" si="36"/>
        <v>0.10623522355634138</v>
      </c>
      <c r="E330" s="51">
        <f t="shared" si="37"/>
        <v>0</v>
      </c>
      <c r="F330" s="50">
        <f t="shared" si="38"/>
        <v>0.10623522355634138</v>
      </c>
      <c r="G330" s="50">
        <f t="shared" si="39"/>
        <v>0.86001861557035331</v>
      </c>
      <c r="H330" s="50">
        <f t="shared" si="40"/>
        <v>-0.7537833920140119</v>
      </c>
      <c r="I330" s="52">
        <f t="shared" si="41"/>
        <v>-91.31402565725179</v>
      </c>
    </row>
    <row r="331" spans="1:9" x14ac:dyDescent="0.25">
      <c r="A331" s="49">
        <f t="shared" si="42"/>
        <v>314</v>
      </c>
      <c r="B331" s="46">
        <f t="shared" si="43"/>
        <v>51441</v>
      </c>
      <c r="C331" s="50">
        <f t="shared" si="44"/>
        <v>-91.31402565725179</v>
      </c>
      <c r="D331" s="50">
        <f t="shared" si="36"/>
        <v>0.10623522355634138</v>
      </c>
      <c r="E331" s="51">
        <f t="shared" si="37"/>
        <v>0</v>
      </c>
      <c r="F331" s="50">
        <f t="shared" si="38"/>
        <v>0.10623522355634138</v>
      </c>
      <c r="G331" s="50">
        <f t="shared" si="39"/>
        <v>0.86718543736677312</v>
      </c>
      <c r="H331" s="50">
        <f t="shared" si="40"/>
        <v>-0.76095021381043171</v>
      </c>
      <c r="I331" s="52">
        <f t="shared" si="41"/>
        <v>-92.181211094618561</v>
      </c>
    </row>
    <row r="332" spans="1:9" x14ac:dyDescent="0.25">
      <c r="A332" s="49">
        <f t="shared" si="42"/>
        <v>315</v>
      </c>
      <c r="B332" s="46">
        <f t="shared" si="43"/>
        <v>51471</v>
      </c>
      <c r="C332" s="50">
        <f t="shared" si="44"/>
        <v>-92.181211094618561</v>
      </c>
      <c r="D332" s="50">
        <f t="shared" si="36"/>
        <v>0.10623522355634138</v>
      </c>
      <c r="E332" s="51">
        <f t="shared" si="37"/>
        <v>0</v>
      </c>
      <c r="F332" s="50">
        <f t="shared" si="38"/>
        <v>0.10623522355634138</v>
      </c>
      <c r="G332" s="50">
        <f t="shared" si="39"/>
        <v>0.87441198267816278</v>
      </c>
      <c r="H332" s="50">
        <f t="shared" si="40"/>
        <v>-0.76817675912182137</v>
      </c>
      <c r="I332" s="52">
        <f t="shared" si="41"/>
        <v>-93.05562307729673</v>
      </c>
    </row>
    <row r="333" spans="1:9" x14ac:dyDescent="0.25">
      <c r="A333" s="49">
        <f t="shared" si="42"/>
        <v>316</v>
      </c>
      <c r="B333" s="46">
        <f t="shared" si="43"/>
        <v>51502</v>
      </c>
      <c r="C333" s="50">
        <f t="shared" si="44"/>
        <v>-93.05562307729673</v>
      </c>
      <c r="D333" s="50">
        <f t="shared" si="36"/>
        <v>0.10623522355634138</v>
      </c>
      <c r="E333" s="51">
        <f t="shared" si="37"/>
        <v>0</v>
      </c>
      <c r="F333" s="50">
        <f t="shared" si="38"/>
        <v>0.10623522355634138</v>
      </c>
      <c r="G333" s="50">
        <f t="shared" si="39"/>
        <v>0.88169874920048086</v>
      </c>
      <c r="H333" s="50">
        <f t="shared" si="40"/>
        <v>-0.77546352564413945</v>
      </c>
      <c r="I333" s="52">
        <f t="shared" si="41"/>
        <v>-93.937321826497211</v>
      </c>
    </row>
    <row r="334" spans="1:9" x14ac:dyDescent="0.25">
      <c r="A334" s="49">
        <f t="shared" si="42"/>
        <v>317</v>
      </c>
      <c r="B334" s="46">
        <f t="shared" si="43"/>
        <v>51533</v>
      </c>
      <c r="C334" s="50">
        <f t="shared" si="44"/>
        <v>-93.937321826497211</v>
      </c>
      <c r="D334" s="50">
        <f t="shared" si="36"/>
        <v>0.10623522355634138</v>
      </c>
      <c r="E334" s="51">
        <f t="shared" si="37"/>
        <v>0</v>
      </c>
      <c r="F334" s="50">
        <f t="shared" si="38"/>
        <v>0.10623522355634138</v>
      </c>
      <c r="G334" s="50">
        <f t="shared" si="39"/>
        <v>0.8890462387771515</v>
      </c>
      <c r="H334" s="50">
        <f t="shared" si="40"/>
        <v>-0.78281101522081009</v>
      </c>
      <c r="I334" s="52">
        <f t="shared" si="41"/>
        <v>-94.826368065274366</v>
      </c>
    </row>
    <row r="335" spans="1:9" x14ac:dyDescent="0.25">
      <c r="A335" s="49">
        <f t="shared" si="42"/>
        <v>318</v>
      </c>
      <c r="B335" s="46">
        <f t="shared" si="43"/>
        <v>51561</v>
      </c>
      <c r="C335" s="50">
        <f t="shared" si="44"/>
        <v>-94.826368065274366</v>
      </c>
      <c r="D335" s="50">
        <f t="shared" si="36"/>
        <v>0.10623522355634138</v>
      </c>
      <c r="E335" s="51">
        <f t="shared" si="37"/>
        <v>0</v>
      </c>
      <c r="F335" s="50">
        <f t="shared" si="38"/>
        <v>0.10623522355634138</v>
      </c>
      <c r="G335" s="50">
        <f t="shared" si="39"/>
        <v>0.8964549574336278</v>
      </c>
      <c r="H335" s="50">
        <f t="shared" si="40"/>
        <v>-0.79021973387728639</v>
      </c>
      <c r="I335" s="52">
        <f t="shared" si="41"/>
        <v>-95.722823022707999</v>
      </c>
    </row>
    <row r="336" spans="1:9" x14ac:dyDescent="0.25">
      <c r="A336" s="49">
        <f t="shared" si="42"/>
        <v>319</v>
      </c>
      <c r="B336" s="46">
        <f t="shared" si="43"/>
        <v>51592</v>
      </c>
      <c r="C336" s="50">
        <f t="shared" si="44"/>
        <v>-95.722823022707999</v>
      </c>
      <c r="D336" s="50">
        <f t="shared" si="36"/>
        <v>0.10623522355634138</v>
      </c>
      <c r="E336" s="51">
        <f t="shared" si="37"/>
        <v>0</v>
      </c>
      <c r="F336" s="50">
        <f t="shared" si="38"/>
        <v>0.10623522355634138</v>
      </c>
      <c r="G336" s="50">
        <f t="shared" si="39"/>
        <v>0.90392541541224136</v>
      </c>
      <c r="H336" s="50">
        <f t="shared" si="40"/>
        <v>-0.79769019185589995</v>
      </c>
      <c r="I336" s="52">
        <f t="shared" si="41"/>
        <v>-96.626748438120245</v>
      </c>
    </row>
    <row r="337" spans="1:9" x14ac:dyDescent="0.25">
      <c r="A337" s="49">
        <f t="shared" si="42"/>
        <v>320</v>
      </c>
      <c r="B337" s="46">
        <f t="shared" si="43"/>
        <v>51622</v>
      </c>
      <c r="C337" s="50">
        <f t="shared" si="44"/>
        <v>-96.626748438120245</v>
      </c>
      <c r="D337" s="50">
        <f t="shared" si="36"/>
        <v>0.10623522355634138</v>
      </c>
      <c r="E337" s="51">
        <f t="shared" si="37"/>
        <v>0</v>
      </c>
      <c r="F337" s="50">
        <f t="shared" si="38"/>
        <v>0.10623522355634138</v>
      </c>
      <c r="G337" s="50">
        <f t="shared" si="39"/>
        <v>0.91145812720734354</v>
      </c>
      <c r="H337" s="50">
        <f t="shared" si="40"/>
        <v>-0.80522290365100213</v>
      </c>
      <c r="I337" s="52">
        <f t="shared" si="41"/>
        <v>-97.538206565327584</v>
      </c>
    </row>
    <row r="338" spans="1:9" x14ac:dyDescent="0.25">
      <c r="A338" s="49">
        <f t="shared" si="42"/>
        <v>321</v>
      </c>
      <c r="B338" s="46">
        <f t="shared" si="43"/>
        <v>51653</v>
      </c>
      <c r="C338" s="50">
        <f t="shared" si="44"/>
        <v>-97.538206565327584</v>
      </c>
      <c r="D338" s="50">
        <f t="shared" ref="D338:D377" si="45">IF(Pay_Num&lt;&gt;"",Scheduled_Monthly_Payment,"")</f>
        <v>0.10623522355634138</v>
      </c>
      <c r="E338" s="51">
        <f t="shared" ref="E338:E377" si="46">IF(Pay_Num&lt;&gt;"",Scheduled_Extra_Payments,"")</f>
        <v>0</v>
      </c>
      <c r="F338" s="50">
        <f t="shared" ref="F338:F377" si="47">IF(Pay_Num&lt;&gt;"",Sched_Pay+Extra_Pay,"")</f>
        <v>0.10623522355634138</v>
      </c>
      <c r="G338" s="50">
        <f t="shared" ref="G338:G377" si="48">IF(Pay_Num&lt;&gt;"",Total_Pay-Int,"")</f>
        <v>0.91905361160073806</v>
      </c>
      <c r="H338" s="50">
        <f t="shared" ref="H338:H377" si="49">IF(Pay_Num&lt;&gt;"",Beg_Bal*Interest_Rate/12,"")</f>
        <v>-0.81281838804439666</v>
      </c>
      <c r="I338" s="52">
        <f t="shared" ref="I338:I377" si="50">IF(Pay_Num&lt;&gt;"",Beg_Bal-Princ,"")</f>
        <v>-98.45726017692833</v>
      </c>
    </row>
    <row r="339" spans="1:9" x14ac:dyDescent="0.25">
      <c r="A339" s="49">
        <f t="shared" ref="A339:A377" si="51">IF(Values_Entered,A338+1,"")</f>
        <v>322</v>
      </c>
      <c r="B339" s="46">
        <f t="shared" ref="B339:B377" si="52">IF(Pay_Num&lt;&gt;"",DATE(YEAR(B338),MONTH(B338)+1,DAY(B338)),"")</f>
        <v>51683</v>
      </c>
      <c r="C339" s="50">
        <f t="shared" ref="C339:C377" si="53">IF(Pay_Num&lt;&gt;"",I338,"")</f>
        <v>-98.45726017692833</v>
      </c>
      <c r="D339" s="50">
        <f t="shared" si="45"/>
        <v>0.10623522355634138</v>
      </c>
      <c r="E339" s="51">
        <f t="shared" si="46"/>
        <v>0</v>
      </c>
      <c r="F339" s="50">
        <f t="shared" si="47"/>
        <v>0.10623522355634138</v>
      </c>
      <c r="G339" s="50">
        <f t="shared" si="48"/>
        <v>0.92671239169741082</v>
      </c>
      <c r="H339" s="50">
        <f t="shared" si="49"/>
        <v>-0.82047716814106941</v>
      </c>
      <c r="I339" s="52">
        <f t="shared" si="50"/>
        <v>-99.383972568625737</v>
      </c>
    </row>
    <row r="340" spans="1:9" x14ac:dyDescent="0.25">
      <c r="A340" s="49">
        <f t="shared" si="51"/>
        <v>323</v>
      </c>
      <c r="B340" s="46">
        <f t="shared" si="52"/>
        <v>51714</v>
      </c>
      <c r="C340" s="50">
        <f t="shared" si="53"/>
        <v>-99.383972568625737</v>
      </c>
      <c r="D340" s="50">
        <f t="shared" si="45"/>
        <v>0.10623522355634138</v>
      </c>
      <c r="E340" s="51">
        <f t="shared" si="46"/>
        <v>0</v>
      </c>
      <c r="F340" s="50">
        <f t="shared" si="47"/>
        <v>0.10623522355634138</v>
      </c>
      <c r="G340" s="50">
        <f t="shared" si="48"/>
        <v>0.93443499496155591</v>
      </c>
      <c r="H340" s="50">
        <f t="shared" si="49"/>
        <v>-0.8281997714052145</v>
      </c>
      <c r="I340" s="52">
        <f t="shared" si="50"/>
        <v>-100.31840756358729</v>
      </c>
    </row>
    <row r="341" spans="1:9" x14ac:dyDescent="0.25">
      <c r="A341" s="49">
        <f t="shared" si="51"/>
        <v>324</v>
      </c>
      <c r="B341" s="46">
        <f t="shared" si="52"/>
        <v>51745</v>
      </c>
      <c r="C341" s="50">
        <f t="shared" si="53"/>
        <v>-100.31840756358729</v>
      </c>
      <c r="D341" s="50">
        <f t="shared" si="45"/>
        <v>0.10623522355634138</v>
      </c>
      <c r="E341" s="51">
        <f t="shared" si="46"/>
        <v>0</v>
      </c>
      <c r="F341" s="50">
        <f t="shared" si="47"/>
        <v>0.10623522355634138</v>
      </c>
      <c r="G341" s="50">
        <f t="shared" si="48"/>
        <v>0.94222195325290214</v>
      </c>
      <c r="H341" s="50">
        <f t="shared" si="49"/>
        <v>-0.83598672969656074</v>
      </c>
      <c r="I341" s="52">
        <f t="shared" si="50"/>
        <v>-101.26062951684018</v>
      </c>
    </row>
    <row r="342" spans="1:9" x14ac:dyDescent="0.25">
      <c r="A342" s="49">
        <f t="shared" si="51"/>
        <v>325</v>
      </c>
      <c r="B342" s="46">
        <f t="shared" si="52"/>
        <v>51775</v>
      </c>
      <c r="C342" s="50">
        <f t="shared" si="53"/>
        <v>-101.26062951684018</v>
      </c>
      <c r="D342" s="50">
        <f t="shared" si="45"/>
        <v>0.10623522355634138</v>
      </c>
      <c r="E342" s="51">
        <f t="shared" si="46"/>
        <v>0</v>
      </c>
      <c r="F342" s="50">
        <f t="shared" si="47"/>
        <v>0.10623522355634138</v>
      </c>
      <c r="G342" s="50">
        <f t="shared" si="48"/>
        <v>0.95007380286334309</v>
      </c>
      <c r="H342" s="50">
        <f t="shared" si="49"/>
        <v>-0.84383857930700168</v>
      </c>
      <c r="I342" s="52">
        <f t="shared" si="50"/>
        <v>-102.21070331970353</v>
      </c>
    </row>
    <row r="343" spans="1:9" x14ac:dyDescent="0.25">
      <c r="A343" s="49">
        <f t="shared" si="51"/>
        <v>326</v>
      </c>
      <c r="B343" s="46">
        <f t="shared" si="52"/>
        <v>51806</v>
      </c>
      <c r="C343" s="50">
        <f t="shared" si="53"/>
        <v>-102.21070331970353</v>
      </c>
      <c r="D343" s="50">
        <f t="shared" si="45"/>
        <v>0.10623522355634138</v>
      </c>
      <c r="E343" s="51">
        <f t="shared" si="46"/>
        <v>0</v>
      </c>
      <c r="F343" s="50">
        <f t="shared" si="47"/>
        <v>0.10623522355634138</v>
      </c>
      <c r="G343" s="50">
        <f t="shared" si="48"/>
        <v>0.95799108455387083</v>
      </c>
      <c r="H343" s="50">
        <f t="shared" si="49"/>
        <v>-0.85175586099752942</v>
      </c>
      <c r="I343" s="52">
        <f t="shared" si="50"/>
        <v>-103.16869440425739</v>
      </c>
    </row>
    <row r="344" spans="1:9" x14ac:dyDescent="0.25">
      <c r="A344" s="49">
        <f t="shared" si="51"/>
        <v>327</v>
      </c>
      <c r="B344" s="46">
        <f t="shared" si="52"/>
        <v>51836</v>
      </c>
      <c r="C344" s="50">
        <f t="shared" si="53"/>
        <v>-103.16869440425739</v>
      </c>
      <c r="D344" s="50">
        <f t="shared" si="45"/>
        <v>0.10623522355634138</v>
      </c>
      <c r="E344" s="51">
        <f t="shared" si="46"/>
        <v>0</v>
      </c>
      <c r="F344" s="50">
        <f t="shared" si="47"/>
        <v>0.10623522355634138</v>
      </c>
      <c r="G344" s="50">
        <f t="shared" si="48"/>
        <v>0.96597434359181977</v>
      </c>
      <c r="H344" s="50">
        <f t="shared" si="49"/>
        <v>-0.85973912003547837</v>
      </c>
      <c r="I344" s="52">
        <f t="shared" si="50"/>
        <v>-104.13466874784922</v>
      </c>
    </row>
    <row r="345" spans="1:9" x14ac:dyDescent="0.25">
      <c r="A345" s="49">
        <f t="shared" si="51"/>
        <v>328</v>
      </c>
      <c r="B345" s="46">
        <f t="shared" si="52"/>
        <v>51867</v>
      </c>
      <c r="C345" s="50">
        <f t="shared" si="53"/>
        <v>-104.13466874784922</v>
      </c>
      <c r="D345" s="50">
        <f t="shared" si="45"/>
        <v>0.10623522355634138</v>
      </c>
      <c r="E345" s="51">
        <f t="shared" si="46"/>
        <v>0</v>
      </c>
      <c r="F345" s="50">
        <f t="shared" si="47"/>
        <v>0.10623522355634138</v>
      </c>
      <c r="G345" s="50">
        <f t="shared" si="48"/>
        <v>0.97402412978841835</v>
      </c>
      <c r="H345" s="50">
        <f t="shared" si="49"/>
        <v>-0.86778890623207694</v>
      </c>
      <c r="I345" s="52">
        <f t="shared" si="50"/>
        <v>-105.10869287763764</v>
      </c>
    </row>
    <row r="346" spans="1:9" x14ac:dyDescent="0.25">
      <c r="A346" s="49">
        <f t="shared" si="51"/>
        <v>329</v>
      </c>
      <c r="B346" s="46">
        <f t="shared" si="52"/>
        <v>51898</v>
      </c>
      <c r="C346" s="50">
        <f t="shared" si="53"/>
        <v>-105.10869287763764</v>
      </c>
      <c r="D346" s="50">
        <f t="shared" si="45"/>
        <v>0.10623522355634138</v>
      </c>
      <c r="E346" s="51">
        <f t="shared" si="46"/>
        <v>0</v>
      </c>
      <c r="F346" s="50">
        <f t="shared" si="47"/>
        <v>0.10623522355634138</v>
      </c>
      <c r="G346" s="50">
        <f t="shared" si="48"/>
        <v>0.98214099753665507</v>
      </c>
      <c r="H346" s="50">
        <f t="shared" si="49"/>
        <v>-0.87590577398031366</v>
      </c>
      <c r="I346" s="52">
        <f t="shared" si="50"/>
        <v>-106.0908338751743</v>
      </c>
    </row>
    <row r="347" spans="1:9" x14ac:dyDescent="0.25">
      <c r="A347" s="49">
        <f t="shared" si="51"/>
        <v>330</v>
      </c>
      <c r="B347" s="46">
        <f t="shared" si="52"/>
        <v>51926</v>
      </c>
      <c r="C347" s="50">
        <f t="shared" si="53"/>
        <v>-106.0908338751743</v>
      </c>
      <c r="D347" s="50">
        <f t="shared" si="45"/>
        <v>0.10623522355634138</v>
      </c>
      <c r="E347" s="51">
        <f t="shared" si="46"/>
        <v>0</v>
      </c>
      <c r="F347" s="50">
        <f t="shared" si="47"/>
        <v>0.10623522355634138</v>
      </c>
      <c r="G347" s="50">
        <f t="shared" si="48"/>
        <v>0.99032550584946055</v>
      </c>
      <c r="H347" s="50">
        <f t="shared" si="49"/>
        <v>-0.88409028229311915</v>
      </c>
      <c r="I347" s="52">
        <f t="shared" si="50"/>
        <v>-107.08115938102375</v>
      </c>
    </row>
    <row r="348" spans="1:9" x14ac:dyDescent="0.25">
      <c r="A348" s="49">
        <f t="shared" si="51"/>
        <v>331</v>
      </c>
      <c r="B348" s="46">
        <f t="shared" si="52"/>
        <v>51957</v>
      </c>
      <c r="C348" s="50">
        <f t="shared" si="53"/>
        <v>-107.08115938102375</v>
      </c>
      <c r="D348" s="50">
        <f t="shared" si="45"/>
        <v>0.10623522355634138</v>
      </c>
      <c r="E348" s="51">
        <f t="shared" si="46"/>
        <v>0</v>
      </c>
      <c r="F348" s="50">
        <f t="shared" si="47"/>
        <v>0.10623522355634138</v>
      </c>
      <c r="G348" s="50">
        <f t="shared" si="48"/>
        <v>0.99857821839820604</v>
      </c>
      <c r="H348" s="50">
        <f t="shared" si="49"/>
        <v>-0.89234299484186463</v>
      </c>
      <c r="I348" s="52">
        <f t="shared" si="50"/>
        <v>-108.07973759942196</v>
      </c>
    </row>
    <row r="349" spans="1:9" x14ac:dyDescent="0.25">
      <c r="A349" s="49">
        <f t="shared" si="51"/>
        <v>332</v>
      </c>
      <c r="B349" s="46">
        <f t="shared" si="52"/>
        <v>51987</v>
      </c>
      <c r="C349" s="50">
        <f t="shared" si="53"/>
        <v>-108.07973759942196</v>
      </c>
      <c r="D349" s="50">
        <f t="shared" si="45"/>
        <v>0.10623522355634138</v>
      </c>
      <c r="E349" s="51">
        <f t="shared" si="46"/>
        <v>0</v>
      </c>
      <c r="F349" s="50">
        <f t="shared" si="47"/>
        <v>0.10623522355634138</v>
      </c>
      <c r="G349" s="50">
        <f t="shared" si="48"/>
        <v>1.0068997035515244</v>
      </c>
      <c r="H349" s="50">
        <f t="shared" si="49"/>
        <v>-0.90066447999518306</v>
      </c>
      <c r="I349" s="52">
        <f t="shared" si="50"/>
        <v>-109.08663730297349</v>
      </c>
    </row>
    <row r="350" spans="1:9" x14ac:dyDescent="0.25">
      <c r="A350" s="49">
        <f t="shared" si="51"/>
        <v>333</v>
      </c>
      <c r="B350" s="46">
        <f t="shared" si="52"/>
        <v>52018</v>
      </c>
      <c r="C350" s="50">
        <f t="shared" si="53"/>
        <v>-109.08663730297349</v>
      </c>
      <c r="D350" s="50">
        <f t="shared" si="45"/>
        <v>0.10623522355634138</v>
      </c>
      <c r="E350" s="51">
        <f t="shared" si="46"/>
        <v>0</v>
      </c>
      <c r="F350" s="50">
        <f t="shared" si="47"/>
        <v>0.10623522355634138</v>
      </c>
      <c r="G350" s="50">
        <f t="shared" si="48"/>
        <v>1.0152905344144538</v>
      </c>
      <c r="H350" s="50">
        <f t="shared" si="49"/>
        <v>-0.90905531085811242</v>
      </c>
      <c r="I350" s="52">
        <f t="shared" si="50"/>
        <v>-110.10192783738793</v>
      </c>
    </row>
    <row r="351" spans="1:9" x14ac:dyDescent="0.25">
      <c r="A351" s="49">
        <f t="shared" si="51"/>
        <v>334</v>
      </c>
      <c r="B351" s="46">
        <f t="shared" si="52"/>
        <v>52048</v>
      </c>
      <c r="C351" s="50">
        <f t="shared" si="53"/>
        <v>-110.10192783738793</v>
      </c>
      <c r="D351" s="50">
        <f t="shared" si="45"/>
        <v>0.10623522355634138</v>
      </c>
      <c r="E351" s="51">
        <f t="shared" si="46"/>
        <v>0</v>
      </c>
      <c r="F351" s="50">
        <f t="shared" si="47"/>
        <v>0.10623522355634138</v>
      </c>
      <c r="G351" s="50">
        <f t="shared" si="48"/>
        <v>1.0237512888679077</v>
      </c>
      <c r="H351" s="50">
        <f t="shared" si="49"/>
        <v>-0.91751606531156626</v>
      </c>
      <c r="I351" s="52">
        <f t="shared" si="50"/>
        <v>-111.12567912625585</v>
      </c>
    </row>
    <row r="352" spans="1:9" x14ac:dyDescent="0.25">
      <c r="A352" s="49">
        <f t="shared" si="51"/>
        <v>335</v>
      </c>
      <c r="B352" s="46">
        <f t="shared" si="52"/>
        <v>52079</v>
      </c>
      <c r="C352" s="50">
        <f t="shared" si="53"/>
        <v>-111.12567912625585</v>
      </c>
      <c r="D352" s="50">
        <f t="shared" si="45"/>
        <v>0.10623522355634138</v>
      </c>
      <c r="E352" s="51">
        <f t="shared" si="46"/>
        <v>0</v>
      </c>
      <c r="F352" s="50">
        <f t="shared" si="47"/>
        <v>0.10623522355634138</v>
      </c>
      <c r="G352" s="50">
        <f t="shared" si="48"/>
        <v>1.0322825496084735</v>
      </c>
      <c r="H352" s="50">
        <f t="shared" si="49"/>
        <v>-0.92604732605213214</v>
      </c>
      <c r="I352" s="52">
        <f t="shared" si="50"/>
        <v>-112.15796167586431</v>
      </c>
    </row>
    <row r="353" spans="1:9" x14ac:dyDescent="0.25">
      <c r="A353" s="49">
        <f t="shared" si="51"/>
        <v>336</v>
      </c>
      <c r="B353" s="46">
        <f t="shared" si="52"/>
        <v>52110</v>
      </c>
      <c r="C353" s="50">
        <f t="shared" si="53"/>
        <v>-112.15796167586431</v>
      </c>
      <c r="D353" s="50">
        <f t="shared" si="45"/>
        <v>0.10623522355634138</v>
      </c>
      <c r="E353" s="51">
        <f t="shared" si="46"/>
        <v>0</v>
      </c>
      <c r="F353" s="50">
        <f t="shared" si="47"/>
        <v>0.10623522355634138</v>
      </c>
      <c r="G353" s="50">
        <f t="shared" si="48"/>
        <v>1.0408849041885442</v>
      </c>
      <c r="H353" s="50">
        <f t="shared" si="49"/>
        <v>-0.93464968063220277</v>
      </c>
      <c r="I353" s="52">
        <f t="shared" si="50"/>
        <v>-113.19884658005286</v>
      </c>
    </row>
    <row r="354" spans="1:9" x14ac:dyDescent="0.25">
      <c r="A354" s="49">
        <f t="shared" si="51"/>
        <v>337</v>
      </c>
      <c r="B354" s="46">
        <f t="shared" si="52"/>
        <v>52140</v>
      </c>
      <c r="C354" s="50">
        <f t="shared" si="53"/>
        <v>-113.19884658005286</v>
      </c>
      <c r="D354" s="50">
        <f t="shared" si="45"/>
        <v>0.10623522355634138</v>
      </c>
      <c r="E354" s="51">
        <f t="shared" si="46"/>
        <v>0</v>
      </c>
      <c r="F354" s="50">
        <f t="shared" si="47"/>
        <v>0.10623522355634138</v>
      </c>
      <c r="G354" s="50">
        <f t="shared" si="48"/>
        <v>1.0495589450567819</v>
      </c>
      <c r="H354" s="50">
        <f t="shared" si="49"/>
        <v>-0.94332372150044053</v>
      </c>
      <c r="I354" s="52">
        <f t="shared" si="50"/>
        <v>-114.24840552510965</v>
      </c>
    </row>
    <row r="355" spans="1:9" x14ac:dyDescent="0.25">
      <c r="A355" s="49">
        <f t="shared" si="51"/>
        <v>338</v>
      </c>
      <c r="B355" s="46">
        <f t="shared" si="52"/>
        <v>52171</v>
      </c>
      <c r="C355" s="50">
        <f t="shared" si="53"/>
        <v>-114.24840552510965</v>
      </c>
      <c r="D355" s="50">
        <f t="shared" si="45"/>
        <v>0.10623522355634138</v>
      </c>
      <c r="E355" s="51">
        <f t="shared" si="46"/>
        <v>0</v>
      </c>
      <c r="F355" s="50">
        <f t="shared" si="47"/>
        <v>0.10623522355634138</v>
      </c>
      <c r="G355" s="50">
        <f t="shared" si="48"/>
        <v>1.0583052695989217</v>
      </c>
      <c r="H355" s="50">
        <f t="shared" si="49"/>
        <v>-0.95207004604258039</v>
      </c>
      <c r="I355" s="52">
        <f t="shared" si="50"/>
        <v>-115.30671079470856</v>
      </c>
    </row>
    <row r="356" spans="1:9" x14ac:dyDescent="0.25">
      <c r="A356" s="49">
        <f t="shared" si="51"/>
        <v>339</v>
      </c>
      <c r="B356" s="46">
        <f t="shared" si="52"/>
        <v>52201</v>
      </c>
      <c r="C356" s="50">
        <f t="shared" si="53"/>
        <v>-115.30671079470856</v>
      </c>
      <c r="D356" s="50">
        <f t="shared" si="45"/>
        <v>0.10623522355634138</v>
      </c>
      <c r="E356" s="51">
        <f t="shared" si="46"/>
        <v>0</v>
      </c>
      <c r="F356" s="50">
        <f t="shared" si="47"/>
        <v>0.10623522355634138</v>
      </c>
      <c r="G356" s="50">
        <f t="shared" si="48"/>
        <v>1.0671244801789128</v>
      </c>
      <c r="H356" s="50">
        <f t="shared" si="49"/>
        <v>-0.96088925662257141</v>
      </c>
      <c r="I356" s="52">
        <f t="shared" si="50"/>
        <v>-116.37383527488748</v>
      </c>
    </row>
    <row r="357" spans="1:9" x14ac:dyDescent="0.25">
      <c r="A357" s="49">
        <f t="shared" si="51"/>
        <v>340</v>
      </c>
      <c r="B357" s="46">
        <f t="shared" si="52"/>
        <v>52232</v>
      </c>
      <c r="C357" s="50">
        <f t="shared" si="53"/>
        <v>-116.37383527488748</v>
      </c>
      <c r="D357" s="50">
        <f t="shared" si="45"/>
        <v>0.10623522355634138</v>
      </c>
      <c r="E357" s="51">
        <f t="shared" si="46"/>
        <v>0</v>
      </c>
      <c r="F357" s="50">
        <f t="shared" si="47"/>
        <v>0.10623522355634138</v>
      </c>
      <c r="G357" s="50">
        <f t="shared" si="48"/>
        <v>1.0760171841804038</v>
      </c>
      <c r="H357" s="50">
        <f t="shared" si="49"/>
        <v>-0.96978196062406241</v>
      </c>
      <c r="I357" s="52">
        <f t="shared" si="50"/>
        <v>-117.44985245906788</v>
      </c>
    </row>
    <row r="358" spans="1:9" x14ac:dyDescent="0.25">
      <c r="A358" s="49">
        <f t="shared" si="51"/>
        <v>341</v>
      </c>
      <c r="B358" s="46">
        <f t="shared" si="52"/>
        <v>52263</v>
      </c>
      <c r="C358" s="50">
        <f t="shared" si="53"/>
        <v>-117.44985245906788</v>
      </c>
      <c r="D358" s="50">
        <f t="shared" si="45"/>
        <v>0.10623522355634138</v>
      </c>
      <c r="E358" s="51">
        <f t="shared" si="46"/>
        <v>0</v>
      </c>
      <c r="F358" s="50">
        <f t="shared" si="47"/>
        <v>0.10623522355634138</v>
      </c>
      <c r="G358" s="50">
        <f t="shared" si="48"/>
        <v>1.0849839940485739</v>
      </c>
      <c r="H358" s="50">
        <f t="shared" si="49"/>
        <v>-0.97874877049223252</v>
      </c>
      <c r="I358" s="52">
        <f t="shared" si="50"/>
        <v>-118.53483645311645</v>
      </c>
    </row>
    <row r="359" spans="1:9" x14ac:dyDescent="0.25">
      <c r="A359" s="49">
        <f t="shared" si="51"/>
        <v>342</v>
      </c>
      <c r="B359" s="46">
        <f t="shared" si="52"/>
        <v>52291</v>
      </c>
      <c r="C359" s="50">
        <f t="shared" si="53"/>
        <v>-118.53483645311645</v>
      </c>
      <c r="D359" s="50">
        <f t="shared" si="45"/>
        <v>0.10623522355634138</v>
      </c>
      <c r="E359" s="51">
        <f t="shared" si="46"/>
        <v>0</v>
      </c>
      <c r="F359" s="50">
        <f t="shared" si="47"/>
        <v>0.10623522355634138</v>
      </c>
      <c r="G359" s="50">
        <f t="shared" si="48"/>
        <v>1.0940255273323118</v>
      </c>
      <c r="H359" s="50">
        <f t="shared" si="49"/>
        <v>-0.98779030377597055</v>
      </c>
      <c r="I359" s="52">
        <f t="shared" si="50"/>
        <v>-119.62886198044876</v>
      </c>
    </row>
    <row r="360" spans="1:9" x14ac:dyDescent="0.25">
      <c r="A360" s="49">
        <f t="shared" si="51"/>
        <v>343</v>
      </c>
      <c r="B360" s="46">
        <f t="shared" si="52"/>
        <v>52322</v>
      </c>
      <c r="C360" s="50">
        <f t="shared" si="53"/>
        <v>-119.62886198044876</v>
      </c>
      <c r="D360" s="50">
        <f t="shared" si="45"/>
        <v>0.10623522355634138</v>
      </c>
      <c r="E360" s="51">
        <f t="shared" si="46"/>
        <v>0</v>
      </c>
      <c r="F360" s="50">
        <f t="shared" si="47"/>
        <v>0.10623522355634138</v>
      </c>
      <c r="G360" s="50">
        <f t="shared" si="48"/>
        <v>1.1031424067267479</v>
      </c>
      <c r="H360" s="50">
        <f t="shared" si="49"/>
        <v>-0.9969071831704065</v>
      </c>
      <c r="I360" s="52">
        <f t="shared" si="50"/>
        <v>-120.73200438717551</v>
      </c>
    </row>
    <row r="361" spans="1:9" x14ac:dyDescent="0.25">
      <c r="A361" s="49">
        <f t="shared" si="51"/>
        <v>344</v>
      </c>
      <c r="B361" s="46">
        <f t="shared" si="52"/>
        <v>52352</v>
      </c>
      <c r="C361" s="50">
        <f t="shared" si="53"/>
        <v>-120.73200438717551</v>
      </c>
      <c r="D361" s="50">
        <f t="shared" si="45"/>
        <v>0.10623522355634138</v>
      </c>
      <c r="E361" s="51">
        <f t="shared" si="46"/>
        <v>0</v>
      </c>
      <c r="F361" s="50">
        <f t="shared" si="47"/>
        <v>0.10623522355634138</v>
      </c>
      <c r="G361" s="50">
        <f t="shared" si="48"/>
        <v>1.1123352601161371</v>
      </c>
      <c r="H361" s="50">
        <f t="shared" si="49"/>
        <v>-1.0061000365597959</v>
      </c>
      <c r="I361" s="52">
        <f t="shared" si="50"/>
        <v>-121.84433964729165</v>
      </c>
    </row>
    <row r="362" spans="1:9" x14ac:dyDescent="0.25">
      <c r="A362" s="49">
        <f t="shared" si="51"/>
        <v>345</v>
      </c>
      <c r="B362" s="46">
        <f t="shared" si="52"/>
        <v>52383</v>
      </c>
      <c r="C362" s="50">
        <f t="shared" si="53"/>
        <v>-121.84433964729165</v>
      </c>
      <c r="D362" s="50">
        <f t="shared" si="45"/>
        <v>0.10623522355634138</v>
      </c>
      <c r="E362" s="51">
        <f t="shared" si="46"/>
        <v>0</v>
      </c>
      <c r="F362" s="50">
        <f t="shared" si="47"/>
        <v>0.10623522355634138</v>
      </c>
      <c r="G362" s="50">
        <f t="shared" si="48"/>
        <v>1.1216047206171051</v>
      </c>
      <c r="H362" s="50">
        <f t="shared" si="49"/>
        <v>-1.0153694970607638</v>
      </c>
      <c r="I362" s="52">
        <f t="shared" si="50"/>
        <v>-122.96594436790875</v>
      </c>
    </row>
    <row r="363" spans="1:9" x14ac:dyDescent="0.25">
      <c r="A363" s="49">
        <f t="shared" si="51"/>
        <v>346</v>
      </c>
      <c r="B363" s="46">
        <f t="shared" si="52"/>
        <v>52413</v>
      </c>
      <c r="C363" s="50">
        <f t="shared" si="53"/>
        <v>-122.96594436790875</v>
      </c>
      <c r="D363" s="50">
        <f t="shared" si="45"/>
        <v>0.10623522355634138</v>
      </c>
      <c r="E363" s="51">
        <f t="shared" si="46"/>
        <v>0</v>
      </c>
      <c r="F363" s="50">
        <f t="shared" si="47"/>
        <v>0.10623522355634138</v>
      </c>
      <c r="G363" s="50">
        <f t="shared" si="48"/>
        <v>1.1309514266222476</v>
      </c>
      <c r="H363" s="50">
        <f t="shared" si="49"/>
        <v>-1.0247162030659063</v>
      </c>
      <c r="I363" s="52">
        <f t="shared" si="50"/>
        <v>-124.09689579453099</v>
      </c>
    </row>
    <row r="364" spans="1:9" x14ac:dyDescent="0.25">
      <c r="A364" s="49">
        <f t="shared" si="51"/>
        <v>347</v>
      </c>
      <c r="B364" s="46">
        <f t="shared" si="52"/>
        <v>52444</v>
      </c>
      <c r="C364" s="50">
        <f t="shared" si="53"/>
        <v>-124.09689579453099</v>
      </c>
      <c r="D364" s="50">
        <f t="shared" si="45"/>
        <v>0.10623522355634138</v>
      </c>
      <c r="E364" s="51">
        <f t="shared" si="46"/>
        <v>0</v>
      </c>
      <c r="F364" s="50">
        <f t="shared" si="47"/>
        <v>0.10623522355634138</v>
      </c>
      <c r="G364" s="50">
        <f t="shared" si="48"/>
        <v>1.1403760218440997</v>
      </c>
      <c r="H364" s="50">
        <f t="shared" si="49"/>
        <v>-1.0341407982877584</v>
      </c>
      <c r="I364" s="52">
        <f t="shared" si="50"/>
        <v>-125.2372718163751</v>
      </c>
    </row>
    <row r="365" spans="1:9" x14ac:dyDescent="0.25">
      <c r="A365" s="49">
        <f t="shared" si="51"/>
        <v>348</v>
      </c>
      <c r="B365" s="46">
        <f t="shared" si="52"/>
        <v>52475</v>
      </c>
      <c r="C365" s="50">
        <f t="shared" si="53"/>
        <v>-125.2372718163751</v>
      </c>
      <c r="D365" s="50">
        <f t="shared" si="45"/>
        <v>0.10623522355634138</v>
      </c>
      <c r="E365" s="51">
        <f t="shared" si="46"/>
        <v>0</v>
      </c>
      <c r="F365" s="50">
        <f t="shared" si="47"/>
        <v>0.10623522355634138</v>
      </c>
      <c r="G365" s="50">
        <f t="shared" si="48"/>
        <v>1.1498791553594672</v>
      </c>
      <c r="H365" s="50">
        <f t="shared" si="49"/>
        <v>-1.0436439318031259</v>
      </c>
      <c r="I365" s="52">
        <f t="shared" si="50"/>
        <v>-126.38715097173457</v>
      </c>
    </row>
    <row r="366" spans="1:9" x14ac:dyDescent="0.25">
      <c r="A366" s="49">
        <f t="shared" si="51"/>
        <v>349</v>
      </c>
      <c r="B366" s="46">
        <f t="shared" si="52"/>
        <v>52505</v>
      </c>
      <c r="C366" s="50">
        <f t="shared" si="53"/>
        <v>-126.38715097173457</v>
      </c>
      <c r="D366" s="50">
        <f t="shared" si="45"/>
        <v>0.10623522355634138</v>
      </c>
      <c r="E366" s="51">
        <f t="shared" si="46"/>
        <v>0</v>
      </c>
      <c r="F366" s="50">
        <f t="shared" si="47"/>
        <v>0.10623522355634138</v>
      </c>
      <c r="G366" s="50">
        <f t="shared" si="48"/>
        <v>1.1594614816541295</v>
      </c>
      <c r="H366" s="50">
        <f t="shared" si="49"/>
        <v>-1.0532262580977882</v>
      </c>
      <c r="I366" s="52">
        <f t="shared" si="50"/>
        <v>-127.5466124533887</v>
      </c>
    </row>
    <row r="367" spans="1:9" x14ac:dyDescent="0.25">
      <c r="A367" s="49">
        <f t="shared" si="51"/>
        <v>350</v>
      </c>
      <c r="B367" s="46">
        <f t="shared" si="52"/>
        <v>52536</v>
      </c>
      <c r="C367" s="50">
        <f t="shared" si="53"/>
        <v>-127.5466124533887</v>
      </c>
      <c r="D367" s="50">
        <f t="shared" si="45"/>
        <v>0.10623522355634138</v>
      </c>
      <c r="E367" s="51">
        <f t="shared" si="46"/>
        <v>0</v>
      </c>
      <c r="F367" s="50">
        <f t="shared" si="47"/>
        <v>0.10623522355634138</v>
      </c>
      <c r="G367" s="50">
        <f t="shared" si="48"/>
        <v>1.1691236606679138</v>
      </c>
      <c r="H367" s="50">
        <f t="shared" si="49"/>
        <v>-1.0628884371115725</v>
      </c>
      <c r="I367" s="52">
        <f t="shared" si="50"/>
        <v>-128.71573611405663</v>
      </c>
    </row>
    <row r="368" spans="1:9" x14ac:dyDescent="0.25">
      <c r="A368" s="49">
        <f t="shared" si="51"/>
        <v>351</v>
      </c>
      <c r="B368" s="46">
        <f t="shared" si="52"/>
        <v>52566</v>
      </c>
      <c r="C368" s="50">
        <f t="shared" si="53"/>
        <v>-128.71573611405663</v>
      </c>
      <c r="D368" s="50">
        <f t="shared" si="45"/>
        <v>0.10623522355634138</v>
      </c>
      <c r="E368" s="51">
        <f t="shared" si="46"/>
        <v>0</v>
      </c>
      <c r="F368" s="50">
        <f t="shared" si="47"/>
        <v>0.10623522355634138</v>
      </c>
      <c r="G368" s="50">
        <f t="shared" si="48"/>
        <v>1.1788663578401466</v>
      </c>
      <c r="H368" s="50">
        <f t="shared" si="49"/>
        <v>-1.0726311342838053</v>
      </c>
      <c r="I368" s="52">
        <f t="shared" si="50"/>
        <v>-129.89460247189677</v>
      </c>
    </row>
    <row r="369" spans="1:9" x14ac:dyDescent="0.25">
      <c r="A369" s="49">
        <f t="shared" si="51"/>
        <v>352</v>
      </c>
      <c r="B369" s="46">
        <f t="shared" si="52"/>
        <v>52597</v>
      </c>
      <c r="C369" s="50">
        <f t="shared" si="53"/>
        <v>-129.89460247189677</v>
      </c>
      <c r="D369" s="50">
        <f t="shared" si="45"/>
        <v>0.10623522355634138</v>
      </c>
      <c r="E369" s="51">
        <f t="shared" si="46"/>
        <v>0</v>
      </c>
      <c r="F369" s="50">
        <f t="shared" si="47"/>
        <v>0.10623522355634138</v>
      </c>
      <c r="G369" s="50">
        <f t="shared" si="48"/>
        <v>1.1886902441554812</v>
      </c>
      <c r="H369" s="50">
        <f t="shared" si="49"/>
        <v>-1.0824550205991399</v>
      </c>
      <c r="I369" s="52">
        <f t="shared" si="50"/>
        <v>-131.08329271605226</v>
      </c>
    </row>
    <row r="370" spans="1:9" x14ac:dyDescent="0.25">
      <c r="A370" s="49">
        <f t="shared" si="51"/>
        <v>353</v>
      </c>
      <c r="B370" s="46">
        <f t="shared" si="52"/>
        <v>52628</v>
      </c>
      <c r="C370" s="50">
        <f t="shared" si="53"/>
        <v>-131.08329271605226</v>
      </c>
      <c r="D370" s="50">
        <f t="shared" si="45"/>
        <v>0.10623522355634138</v>
      </c>
      <c r="E370" s="51">
        <f t="shared" si="46"/>
        <v>0</v>
      </c>
      <c r="F370" s="50">
        <f t="shared" si="47"/>
        <v>0.10623522355634138</v>
      </c>
      <c r="G370" s="50">
        <f t="shared" si="48"/>
        <v>1.1985959961901103</v>
      </c>
      <c r="H370" s="50">
        <f t="shared" si="49"/>
        <v>-1.092360772633769</v>
      </c>
      <c r="I370" s="52">
        <f t="shared" si="50"/>
        <v>-132.28188871224236</v>
      </c>
    </row>
    <row r="371" spans="1:9" x14ac:dyDescent="0.25">
      <c r="A371" s="49">
        <f t="shared" si="51"/>
        <v>354</v>
      </c>
      <c r="B371" s="46">
        <f t="shared" si="52"/>
        <v>52657</v>
      </c>
      <c r="C371" s="50">
        <f t="shared" si="53"/>
        <v>-132.28188871224236</v>
      </c>
      <c r="D371" s="50">
        <f t="shared" si="45"/>
        <v>0.10623522355634138</v>
      </c>
      <c r="E371" s="51">
        <f t="shared" si="46"/>
        <v>0</v>
      </c>
      <c r="F371" s="50">
        <f t="shared" si="47"/>
        <v>0.10623522355634138</v>
      </c>
      <c r="G371" s="50">
        <f t="shared" si="48"/>
        <v>1.208584296158361</v>
      </c>
      <c r="H371" s="50">
        <f t="shared" si="49"/>
        <v>-1.1023490726020198</v>
      </c>
      <c r="I371" s="52">
        <f t="shared" si="50"/>
        <v>-133.49047300840073</v>
      </c>
    </row>
    <row r="372" spans="1:9" x14ac:dyDescent="0.25">
      <c r="A372" s="49">
        <f t="shared" si="51"/>
        <v>355</v>
      </c>
      <c r="B372" s="46">
        <f t="shared" si="52"/>
        <v>52688</v>
      </c>
      <c r="C372" s="50">
        <f t="shared" si="53"/>
        <v>-133.49047300840073</v>
      </c>
      <c r="D372" s="50">
        <f t="shared" si="45"/>
        <v>0.10623522355634138</v>
      </c>
      <c r="E372" s="51">
        <f t="shared" si="46"/>
        <v>0</v>
      </c>
      <c r="F372" s="50">
        <f t="shared" si="47"/>
        <v>0.10623522355634138</v>
      </c>
      <c r="G372" s="50">
        <f t="shared" si="48"/>
        <v>1.2186558319596807</v>
      </c>
      <c r="H372" s="50">
        <f t="shared" si="49"/>
        <v>-1.1124206084033395</v>
      </c>
      <c r="I372" s="52">
        <f t="shared" si="50"/>
        <v>-134.70912884036042</v>
      </c>
    </row>
    <row r="373" spans="1:9" x14ac:dyDescent="0.25">
      <c r="A373" s="49">
        <f t="shared" si="51"/>
        <v>356</v>
      </c>
      <c r="B373" s="46">
        <f t="shared" si="52"/>
        <v>52718</v>
      </c>
      <c r="C373" s="50">
        <f t="shared" si="53"/>
        <v>-134.70912884036042</v>
      </c>
      <c r="D373" s="50">
        <f t="shared" si="45"/>
        <v>0.10623522355634138</v>
      </c>
      <c r="E373" s="51">
        <f t="shared" si="46"/>
        <v>0</v>
      </c>
      <c r="F373" s="50">
        <f t="shared" si="47"/>
        <v>0.10623522355634138</v>
      </c>
      <c r="G373" s="50">
        <f t="shared" si="48"/>
        <v>1.2288112972260115</v>
      </c>
      <c r="H373" s="50">
        <f t="shared" si="49"/>
        <v>-1.1225760736696702</v>
      </c>
      <c r="I373" s="52">
        <f t="shared" si="50"/>
        <v>-135.93794013758642</v>
      </c>
    </row>
    <row r="374" spans="1:9" x14ac:dyDescent="0.25">
      <c r="A374" s="49">
        <f t="shared" si="51"/>
        <v>357</v>
      </c>
      <c r="B374" s="46">
        <f t="shared" si="52"/>
        <v>52749</v>
      </c>
      <c r="C374" s="50">
        <f t="shared" si="53"/>
        <v>-135.93794013758642</v>
      </c>
      <c r="D374" s="50">
        <f t="shared" si="45"/>
        <v>0.10623522355634138</v>
      </c>
      <c r="E374" s="51">
        <f t="shared" si="46"/>
        <v>0</v>
      </c>
      <c r="F374" s="50">
        <f t="shared" si="47"/>
        <v>0.10623522355634138</v>
      </c>
      <c r="G374" s="50">
        <f t="shared" si="48"/>
        <v>1.2390513913695615</v>
      </c>
      <c r="H374" s="50">
        <f t="shared" si="49"/>
        <v>-1.1328161678132203</v>
      </c>
      <c r="I374" s="52">
        <f t="shared" si="50"/>
        <v>-137.17699152895599</v>
      </c>
    </row>
    <row r="375" spans="1:9" x14ac:dyDescent="0.25">
      <c r="A375" s="49">
        <f t="shared" si="51"/>
        <v>358</v>
      </c>
      <c r="B375" s="46">
        <f t="shared" si="52"/>
        <v>52779</v>
      </c>
      <c r="C375" s="50">
        <f t="shared" si="53"/>
        <v>-137.17699152895599</v>
      </c>
      <c r="D375" s="50">
        <f t="shared" si="45"/>
        <v>0.10623522355634138</v>
      </c>
      <c r="E375" s="51">
        <f t="shared" si="46"/>
        <v>0</v>
      </c>
      <c r="F375" s="50">
        <f t="shared" si="47"/>
        <v>0.10623522355634138</v>
      </c>
      <c r="G375" s="50">
        <f t="shared" si="48"/>
        <v>1.2493768196309747</v>
      </c>
      <c r="H375" s="50">
        <f t="shared" si="49"/>
        <v>-1.1431415960746334</v>
      </c>
      <c r="I375" s="52">
        <f t="shared" si="50"/>
        <v>-138.42636834858698</v>
      </c>
    </row>
    <row r="376" spans="1:9" x14ac:dyDescent="0.25">
      <c r="A376" s="49">
        <f t="shared" si="51"/>
        <v>359</v>
      </c>
      <c r="B376" s="46">
        <f t="shared" si="52"/>
        <v>52810</v>
      </c>
      <c r="C376" s="50">
        <f t="shared" si="53"/>
        <v>-138.42636834858698</v>
      </c>
      <c r="D376" s="50">
        <f t="shared" si="45"/>
        <v>0.10623522355634138</v>
      </c>
      <c r="E376" s="51">
        <f t="shared" si="46"/>
        <v>0</v>
      </c>
      <c r="F376" s="50">
        <f t="shared" si="47"/>
        <v>0.10623522355634138</v>
      </c>
      <c r="G376" s="50">
        <f t="shared" si="48"/>
        <v>1.2597882931278994</v>
      </c>
      <c r="H376" s="50">
        <f t="shared" si="49"/>
        <v>-1.1535530695715581</v>
      </c>
      <c r="I376" s="52">
        <f t="shared" si="50"/>
        <v>-139.68615664171489</v>
      </c>
    </row>
    <row r="377" spans="1:9" x14ac:dyDescent="0.25">
      <c r="A377" s="53">
        <f t="shared" si="51"/>
        <v>360</v>
      </c>
      <c r="B377" s="54">
        <f t="shared" si="52"/>
        <v>52841</v>
      </c>
      <c r="C377" s="55">
        <f t="shared" si="53"/>
        <v>-139.68615664171489</v>
      </c>
      <c r="D377" s="55">
        <f t="shared" si="45"/>
        <v>0.10623522355634138</v>
      </c>
      <c r="E377" s="56">
        <f t="shared" si="46"/>
        <v>0</v>
      </c>
      <c r="F377" s="55">
        <f t="shared" si="47"/>
        <v>0.10623522355634138</v>
      </c>
      <c r="G377" s="55">
        <f t="shared" si="48"/>
        <v>1.2702865289039653</v>
      </c>
      <c r="H377" s="55">
        <f t="shared" si="49"/>
        <v>-1.164051305347624</v>
      </c>
      <c r="I377" s="57">
        <f t="shared" si="50"/>
        <v>-140.95644317061885</v>
      </c>
    </row>
    <row r="378" spans="1:9" hidden="1" x14ac:dyDescent="0.25">
      <c r="A378" s="28"/>
      <c r="B378" s="28"/>
      <c r="C378" s="28"/>
      <c r="D378" s="28"/>
      <c r="E378" s="28"/>
      <c r="F378" s="28"/>
      <c r="G378" s="28"/>
      <c r="H378" s="28"/>
      <c r="I378" s="28"/>
    </row>
    <row r="379" spans="1:9" hidden="1" x14ac:dyDescent="0.25"/>
    <row r="380" spans="1:9" hidden="1" x14ac:dyDescent="0.25">
      <c r="A380" s="27"/>
      <c r="B380" s="27"/>
      <c r="C380" s="27"/>
      <c r="D380" s="27"/>
      <c r="E380" s="27"/>
      <c r="F380" s="27"/>
      <c r="G380" s="27"/>
      <c r="H380" s="27"/>
      <c r="I380" s="27"/>
    </row>
    <row r="381" spans="1:9" hidden="1" x14ac:dyDescent="0.25">
      <c r="A381" s="27"/>
      <c r="B381" s="27"/>
      <c r="C381" s="27"/>
      <c r="D381" s="27"/>
      <c r="E381" s="27"/>
      <c r="F381" s="27"/>
      <c r="G381" s="27"/>
      <c r="H381" s="27"/>
      <c r="I381" s="27"/>
    </row>
    <row r="382" spans="1:9" hidden="1" x14ac:dyDescent="0.25">
      <c r="A382" s="27"/>
      <c r="B382" s="27"/>
      <c r="C382" s="27"/>
      <c r="D382" s="27"/>
      <c r="E382" s="27"/>
      <c r="F382" s="27"/>
      <c r="G382" s="27"/>
      <c r="H382" s="27"/>
      <c r="I382" s="27"/>
    </row>
    <row r="383" spans="1:9" hidden="1" x14ac:dyDescent="0.25">
      <c r="A383" s="27"/>
      <c r="B383" s="27"/>
      <c r="C383" s="27"/>
      <c r="D383" s="27"/>
      <c r="E383" s="27"/>
      <c r="F383" s="27"/>
      <c r="G383" s="27"/>
      <c r="H383" s="27"/>
      <c r="I383" s="27"/>
    </row>
    <row r="384" spans="1:9" hidden="1" x14ac:dyDescent="0.25">
      <c r="A384" s="27"/>
      <c r="B384" s="27"/>
      <c r="C384" s="27"/>
      <c r="D384" s="27"/>
      <c r="E384" s="27"/>
      <c r="F384" s="27"/>
      <c r="G384" s="27"/>
      <c r="H384" s="27"/>
      <c r="I384" s="27"/>
    </row>
    <row r="385" spans="1:9" hidden="1" x14ac:dyDescent="0.25">
      <c r="A385" s="27"/>
      <c r="B385" s="27"/>
      <c r="C385" s="27"/>
      <c r="D385" s="27"/>
      <c r="E385" s="27"/>
      <c r="F385" s="27"/>
      <c r="G385" s="27"/>
      <c r="H385" s="27"/>
      <c r="I385" s="27"/>
    </row>
    <row r="386" spans="1:9" hidden="1" x14ac:dyDescent="0.25">
      <c r="A386" s="27"/>
      <c r="B386" s="27"/>
      <c r="C386" s="27"/>
      <c r="D386" s="27"/>
      <c r="E386" s="27"/>
      <c r="F386" s="27"/>
      <c r="G386" s="27"/>
      <c r="H386" s="27"/>
      <c r="I386" s="27"/>
    </row>
    <row r="387" spans="1:9" hidden="1" x14ac:dyDescent="0.25">
      <c r="A387" s="27"/>
      <c r="B387" s="27"/>
      <c r="C387" s="27"/>
      <c r="D387" s="27"/>
      <c r="E387" s="27"/>
      <c r="F387" s="27"/>
      <c r="G387" s="27"/>
      <c r="H387" s="27"/>
      <c r="I387" s="27"/>
    </row>
    <row r="388" spans="1:9" hidden="1" x14ac:dyDescent="0.25">
      <c r="A388" s="27"/>
      <c r="B388" s="27"/>
      <c r="C388" s="27"/>
      <c r="D388" s="27"/>
      <c r="E388" s="27"/>
      <c r="F388" s="27"/>
      <c r="G388" s="27"/>
      <c r="H388" s="27"/>
      <c r="I388" s="27"/>
    </row>
    <row r="389" spans="1:9" hidden="1" x14ac:dyDescent="0.25">
      <c r="A389" s="27"/>
      <c r="B389" s="27"/>
      <c r="C389" s="27"/>
      <c r="D389" s="27"/>
      <c r="E389" s="27"/>
      <c r="F389" s="27"/>
      <c r="G389" s="27"/>
      <c r="H389" s="27"/>
      <c r="I389" s="27"/>
    </row>
  </sheetData>
  <mergeCells count="17">
    <mergeCell ref="A14:C14"/>
    <mergeCell ref="A15:C15"/>
    <mergeCell ref="A10:C10"/>
    <mergeCell ref="A1:I1"/>
    <mergeCell ref="A4:C4"/>
    <mergeCell ref="F4:I4"/>
    <mergeCell ref="A5:C5"/>
    <mergeCell ref="F5:I7"/>
    <mergeCell ref="A6:C6"/>
    <mergeCell ref="A7:C7"/>
    <mergeCell ref="A3:C3"/>
    <mergeCell ref="F3:I3"/>
    <mergeCell ref="F8:I10"/>
    <mergeCell ref="A8:C8"/>
    <mergeCell ref="A11:C11"/>
    <mergeCell ref="A12:C12"/>
    <mergeCell ref="A13:C13"/>
  </mergeCells>
  <conditionalFormatting sqref="A18:I377">
    <cfRule type="expression" dxfId="1" priority="1" stopIfTrue="1">
      <formula>IF(ROW(A18)&gt;Last_Row,TRUE, FALSE)</formula>
    </cfRule>
    <cfRule type="expression" dxfId="0" priority="2" stopIfTrue="1">
      <formula>IF(ROW(A18)=Last_Row,TRUE, FALSE)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9</vt:i4>
      </vt:variant>
    </vt:vector>
  </HeadingPairs>
  <TitlesOfParts>
    <vt:vector size="11" baseType="lpstr">
      <vt:lpstr>Início</vt:lpstr>
      <vt:lpstr>Controle</vt:lpstr>
      <vt:lpstr>Beg_Bal</vt:lpstr>
      <vt:lpstr>Extra_Pay</vt:lpstr>
      <vt:lpstr>Int</vt:lpstr>
      <vt:lpstr>Pay_Num</vt:lpstr>
      <vt:lpstr>Princ</vt:lpstr>
      <vt:lpstr>Sched_Pay</vt:lpstr>
      <vt:lpstr>Scheduled_Extra_Payments</vt:lpstr>
      <vt:lpstr>Scheduled_Monthly_Payment</vt:lpstr>
      <vt:lpstr>Total_Pay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SIASUS</dc:creator>
  <cp:lastModifiedBy>Kaio Bruno</cp:lastModifiedBy>
  <dcterms:created xsi:type="dcterms:W3CDTF">2016-01-06T14:36:35Z</dcterms:created>
  <dcterms:modified xsi:type="dcterms:W3CDTF">2016-02-05T20:26:08Z</dcterms:modified>
</cp:coreProperties>
</file>