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356" windowWidth="7590" windowHeight="2070" tabRatio="887" activeTab="0"/>
  </bookViews>
  <sheets>
    <sheet name="Instruções para uso" sheetId="1" r:id="rId1"/>
    <sheet name="Atualização 3" sheetId="2" r:id="rId2"/>
    <sheet name="Ajuda" sheetId="3" r:id="rId3"/>
    <sheet name="Plano de Contas" sheetId="4" r:id="rId4"/>
    <sheet name="Balancete " sheetId="5" r:id="rId5"/>
    <sheet name="Cadastro" sheetId="6" r:id="rId6"/>
    <sheet name="Condominos" sheetId="7" r:id="rId7"/>
    <sheet name="Demon Despesas" sheetId="8" r:id="rId8"/>
    <sheet name="Controle Pagto Cliente" sheetId="9" r:id="rId9"/>
    <sheet name="Recibo" sheetId="10" r:id="rId10"/>
    <sheet name="Darf" sheetId="11" r:id="rId11"/>
    <sheet name="Orçamento mensal" sheetId="12" r:id="rId12"/>
    <sheet name="Dem financeiro" sheetId="13" r:id="rId13"/>
    <sheet name="Consumo de Gás" sheetId="14" r:id="rId14"/>
    <sheet name="Cópia de Cheque" sheetId="15" r:id="rId15"/>
    <sheet name="Cotações" sheetId="16" r:id="rId16"/>
    <sheet name="Atrasos" sheetId="17" r:id="rId17"/>
  </sheets>
  <externalReferences>
    <externalReference r:id="rId20"/>
  </externalReferences>
  <definedNames>
    <definedName name="inss">#REF!</definedName>
  </definedNames>
  <calcPr fullCalcOnLoad="1"/>
</workbook>
</file>

<file path=xl/comments12.xml><?xml version="1.0" encoding="utf-8"?>
<comments xmlns="http://schemas.openxmlformats.org/spreadsheetml/2006/main">
  <authors>
    <author>Windows 95</author>
  </authors>
  <commentList>
    <comment ref="B4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Para acrescentar ítens neste tópico:
01. selecione a célula superior ao ítem "TOTAL";
02.  Clique com o botão direito do mouse sobre a célula selecionada;
03. Clique em "Inserir";
04. Digite o título do novo ítem a ser inserido.</t>
        </r>
      </text>
    </comment>
    <comment ref="C13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
</t>
        </r>
      </text>
    </comment>
    <comment ref="D13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B15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Para acrescentar ítens neste tópico:
01. selecione a célula superior ao ítem "TOTAL";
02.  Clique com o botão direito do mouse sobre a célula selecionada;
03. Clique em "Inserir";
04. Digite o título do novo ítem a ser inserido.</t>
        </r>
      </text>
    </comment>
    <comment ref="C22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D22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B24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Para acrescentar ítens neste tópico:
01. selecione a célula superior ao ítem "TOTAL";
02.  Clique com o botão direito do mouse sobre a célula selecionada;
03. Clique em "Inserir";
04. Digite o título do novo ítem a ser inserido.</t>
        </r>
      </text>
    </comment>
    <comment ref="C29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D29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B31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Para acrescentar ítens neste tópico:
01. selecione a célula superior ao ítem "TOTAL";
02.  Clique com o botão direito do mouse sobre a célula selecionada;
03. Clique em "Inserir";
04. Digite o título do novo ítem a ser inserido.</t>
        </r>
      </text>
    </comment>
    <comment ref="C39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D39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B41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Para acrescentar ítens neste tópico:
01. selecione a célula superior ao ítem "TOTAL";
02.  Clique com o botão direito do mouse sobre a célula selecionada;
03. Clique em "Inserir";
04. Digite o título do novo ítem a ser inserido.</t>
        </r>
      </text>
    </comment>
    <comment ref="C45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D45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B47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Para acrescentar ítens neste tópico:
01. selecione a célula superior ao ítem "TOTAL";
02.  Clique com o botão direito do mouse sobre a célula selecionada;
03. Clique em "Inserir";
04. Digite o título do novo ítem a ser inserido.</t>
        </r>
      </text>
    </comment>
    <comment ref="C50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D50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B52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Para acrescentar ítens neste tópico:
01. selecione a célula superior ao ítem "TOTAL";
02.  Clique com o botão direito do mouse sobre a célula selecionada;
03. Clique em "Inserir";
04. Digite o título do novo ítem a ser inserido.</t>
        </r>
      </text>
    </comment>
    <comment ref="C56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D56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D60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C62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</commentList>
</comments>
</file>

<file path=xl/comments13.xml><?xml version="1.0" encoding="utf-8"?>
<comments xmlns="http://schemas.openxmlformats.org/spreadsheetml/2006/main">
  <authors>
    <author>Windows 95</author>
  </authors>
  <commentList>
    <comment ref="B4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Para acrescentar ítens neste tópico:
01. selecione a célula superior ao ítem "TOTAL";
02.  Clique com o botão direito do mouse sobre a célula selecionada;
03. Clique em "Inserir";
04. Digite o título do novo ítem a ser inserido.</t>
        </r>
      </text>
    </comment>
    <comment ref="D5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D6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D7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D8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D9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C11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
</t>
        </r>
      </text>
    </comment>
    <comment ref="B13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Para acrescentar ítens neste tópico:
01. selecione a célula superior ao ítem "TOTAL";
02.  Clique com o botão direito do mouse sobre a célula selecionada;
03. Clique em "Inserir";
04. Digite o título do novo ítem a ser inserido.</t>
        </r>
      </text>
    </comment>
    <comment ref="D14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D15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D16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D17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D18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D19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D20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PORCENTAGEM são preenchidos automaticamente.</t>
        </r>
      </text>
    </comment>
    <comment ref="C22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B24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Para acrescentar ítens neste tópico:
01. selecione a célula superior ao ítem "TOTAL";
02.  Clique com o botão direito do mouse sobre a célula selecionada;
03. Clique em "Inserir";
04. Digite o título do novo ítem a ser inserido.</t>
        </r>
      </text>
    </comment>
    <comment ref="E26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Saldo do mês anterior</t>
        </r>
      </text>
    </comment>
    <comment ref="D27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C28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E29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Saldo entre despesas e receitas no mês vigente</t>
        </r>
      </text>
    </comment>
    <comment ref="E30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C38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Os campos de TOTAIS são preenchidos automaticamente.</t>
        </r>
      </text>
    </comment>
    <comment ref="D48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Total Acumulado do mês anterior + não pagos no mês vigente - pago em atraso</t>
        </r>
      </text>
    </comment>
  </commentList>
</comments>
</file>

<file path=xl/comments16.xml><?xml version="1.0" encoding="utf-8"?>
<comments xmlns="http://schemas.openxmlformats.org/spreadsheetml/2006/main">
  <authors>
    <author>Windows 95</author>
    <author>Sindico Net</author>
  </authors>
  <commentList>
    <comment ref="E5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Digite o nº da planilha de cotação</t>
        </r>
      </text>
    </comment>
    <comment ref="C6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Digite o número da solicitação</t>
        </r>
      </text>
    </comment>
    <comment ref="C7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Digite o nome do condomínio</t>
        </r>
      </text>
    </comment>
    <comment ref="C8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Digite a data</t>
        </r>
      </text>
    </comment>
    <comment ref="E9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Nas linhas abaixos, digite as informações referentes à empresa como Nome, Contato, Fone</t>
        </r>
      </text>
    </comment>
    <comment ref="G9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Nas linhas abaixos, digite as informações referentes à empresa como Nome, Contato, Fone</t>
        </r>
      </text>
    </comment>
    <comment ref="I9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Nas linhas abaixos, digite as informações referentes à empresa como Nome, Contato, Fone</t>
        </r>
      </text>
    </comment>
    <comment ref="K9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Nas linhas abaixos, digite as informações referentes à empresa como Nome, Contato, Fone</t>
        </r>
      </text>
    </comment>
    <comment ref="B15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Digite a descrição do serviço  que está sendo cotado</t>
        </r>
      </text>
    </comment>
    <comment ref="F15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(R$ unitário X quantidade)</t>
        </r>
      </text>
    </comment>
    <comment ref="H15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(R$ unitário X quantidade)</t>
        </r>
      </text>
    </comment>
    <comment ref="J15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(R$ unitário X quantidade)</t>
        </r>
      </text>
    </comment>
    <comment ref="L15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(R$ unitário X quantidade)</t>
        </r>
      </text>
    </comment>
    <comment ref="B16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Digite a descrição do 2º serviço (caso haja) que está sendo cotado.</t>
        </r>
      </text>
    </comment>
    <comment ref="F16" authorId="1">
      <text>
        <r>
          <rPr>
            <b/>
            <sz val="10"/>
            <rFont val="Tahoma"/>
            <family val="2"/>
          </rPr>
          <t xml:space="preserve">Windows 95:
</t>
        </r>
        <r>
          <rPr>
            <sz val="10"/>
            <rFont val="Tahoma"/>
            <family val="2"/>
          </rPr>
          <t>Valor calculado automaticamente (R$ unitário X quantidade)</t>
        </r>
      </text>
    </comment>
    <comment ref="H16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(R$ unitário X quantidade)</t>
        </r>
      </text>
    </comment>
    <comment ref="J16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(R$ unitário X quantidade)</t>
        </r>
      </text>
    </comment>
    <comment ref="L16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(R$ unitário X quantidade)</t>
        </r>
      </text>
    </comment>
    <comment ref="B17" authorId="0">
      <text>
        <r>
          <rPr>
            <b/>
            <sz val="8"/>
            <rFont val="Tahoma"/>
            <family val="0"/>
          </rPr>
          <t>Windows 95:</t>
        </r>
        <r>
          <rPr>
            <sz val="8"/>
            <rFont val="Tahoma"/>
            <family val="0"/>
          </rPr>
          <t xml:space="preserve">
Digite a descrição do 3º serviço (caso haja) que está sendo cotado.</t>
        </r>
      </text>
    </comment>
    <comment ref="F17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(R$ unitário X quantidade)</t>
        </r>
      </text>
    </comment>
    <comment ref="H17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(R$ unitário X quantidade)</t>
        </r>
      </text>
    </comment>
    <comment ref="J17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(R$ unitário X quantidade)</t>
        </r>
      </text>
    </comment>
    <comment ref="L17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(R$ unitário X quantidade)</t>
        </r>
      </text>
    </comment>
    <comment ref="F18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(total dos valores de serviços referentes à empresa)</t>
        </r>
      </text>
    </comment>
    <comment ref="H18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(total dos valores de serviços referentes à empresa)</t>
        </r>
      </text>
    </comment>
    <comment ref="J18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(total dos valores de serviços referentes à empresa)</t>
        </r>
      </text>
    </comment>
    <comment ref="L18" authorId="0">
      <text>
        <r>
          <rPr>
            <b/>
            <sz val="10"/>
            <rFont val="Tahoma"/>
            <family val="2"/>
          </rPr>
          <t>Windows 95:</t>
        </r>
        <r>
          <rPr>
            <sz val="10"/>
            <rFont val="Tahoma"/>
            <family val="2"/>
          </rPr>
          <t xml:space="preserve">
Valor calculado automaticamente (total dos valores de serviços referentes à empresa)</t>
        </r>
      </text>
    </comment>
  </commentList>
</comments>
</file>

<file path=xl/sharedStrings.xml><?xml version="1.0" encoding="utf-8"?>
<sst xmlns="http://schemas.openxmlformats.org/spreadsheetml/2006/main" count="786" uniqueCount="589">
  <si>
    <t>Serviços ou Produtos</t>
  </si>
  <si>
    <t>R$ Unit.</t>
  </si>
  <si>
    <t>R$ Total</t>
  </si>
  <si>
    <t>pç</t>
  </si>
  <si>
    <t>PREÇO TOTAL GERAL:</t>
  </si>
  <si>
    <t>Condição de Pagamento</t>
  </si>
  <si>
    <t>Prazo de Entrega</t>
  </si>
  <si>
    <t>Observações</t>
  </si>
  <si>
    <t>S1 / P1</t>
  </si>
  <si>
    <t>S2 / P2</t>
  </si>
  <si>
    <t>S3 / P3</t>
  </si>
  <si>
    <t>Caso seja inquilino:</t>
  </si>
  <si>
    <t xml:space="preserve">Condomínios Pagos nos últimos 12 meses: </t>
  </si>
  <si>
    <t>Responsaval pela unidade:</t>
  </si>
  <si>
    <t xml:space="preserve">Telefones: </t>
  </si>
  <si>
    <t>1)</t>
  </si>
  <si>
    <t>2)</t>
  </si>
  <si>
    <t>3)</t>
  </si>
  <si>
    <t>Endereço</t>
  </si>
  <si>
    <t xml:space="preserve">Telefone: </t>
  </si>
  <si>
    <t>Residencial:</t>
  </si>
  <si>
    <t>Cadastro dos Condominos</t>
  </si>
  <si>
    <t>Nome do proprietario</t>
  </si>
  <si>
    <t>Administrador da locação</t>
  </si>
  <si>
    <t>Comercial:</t>
  </si>
  <si>
    <t>E-mail:</t>
  </si>
  <si>
    <t>4)</t>
  </si>
  <si>
    <t>5)</t>
  </si>
  <si>
    <t xml:space="preserve">Moradores da Unidade </t>
  </si>
  <si>
    <t xml:space="preserve">Grau de Parentesco </t>
  </si>
  <si>
    <t>Idade</t>
  </si>
  <si>
    <t>Carlos alberto da silva</t>
  </si>
  <si>
    <t>pai</t>
  </si>
  <si>
    <t>Marta da Silva</t>
  </si>
  <si>
    <t>Mae</t>
  </si>
  <si>
    <t>Carlos alberto da Silva Junior</t>
  </si>
  <si>
    <t>Marcos Alberto Silva</t>
  </si>
  <si>
    <t>jaqueline da Silva</t>
  </si>
  <si>
    <t>Filho</t>
  </si>
  <si>
    <t>Filha</t>
  </si>
  <si>
    <t>Marca</t>
  </si>
  <si>
    <t>Chapa</t>
  </si>
  <si>
    <t>Automóvel</t>
  </si>
  <si>
    <t>Ordinária</t>
  </si>
  <si>
    <t>Extraordinária</t>
  </si>
  <si>
    <t>Mênsal</t>
  </si>
  <si>
    <t>Advertências :</t>
  </si>
  <si>
    <t>Presença nas últimas 3 (três) Assembléias:</t>
  </si>
  <si>
    <t xml:space="preserve">Nome </t>
  </si>
  <si>
    <t xml:space="preserve">Motivo da Advertêcia </t>
  </si>
  <si>
    <t>Data</t>
  </si>
  <si>
    <t xml:space="preserve">Data da Assembléia </t>
  </si>
  <si>
    <t>Não</t>
  </si>
  <si>
    <t>Sim</t>
  </si>
  <si>
    <t>4187-4545</t>
  </si>
  <si>
    <t>4186-3535</t>
  </si>
  <si>
    <t>carlosalberto@ig.com.br</t>
  </si>
  <si>
    <t>Vectra</t>
  </si>
  <si>
    <t>Ford</t>
  </si>
  <si>
    <t>CGI 4545</t>
  </si>
  <si>
    <t>Marea</t>
  </si>
  <si>
    <t>Fiat</t>
  </si>
  <si>
    <t>BFG 3535</t>
  </si>
  <si>
    <t>Versão 3.0</t>
  </si>
  <si>
    <t xml:space="preserve">Nesta terceira versão do programa de condominios, foram incluidos alguns arquivos </t>
  </si>
  <si>
    <t>http://www.sindiconet.com.br/</t>
  </si>
  <si>
    <t xml:space="preserve">Algumas planilhas estão necessitando de alguns ajustes e amarrações, se você as </t>
  </si>
  <si>
    <t>sugestões ou algum outro modelo puder me encaminhar para eu poder disponibilizar</t>
  </si>
  <si>
    <t>Técnico em contabilidade</t>
  </si>
  <si>
    <t>CONDOMINIO:</t>
  </si>
  <si>
    <t>APTO</t>
  </si>
  <si>
    <t>RESPONSAVEL</t>
  </si>
  <si>
    <t>MESES</t>
  </si>
  <si>
    <t xml:space="preserve">VALOR </t>
  </si>
  <si>
    <t>SOMA&gt;&gt;&gt;</t>
  </si>
  <si>
    <t>ADRIANO</t>
  </si>
  <si>
    <t>Caixa</t>
  </si>
  <si>
    <t>Férias</t>
  </si>
  <si>
    <t>INSS</t>
  </si>
  <si>
    <t>FGTS</t>
  </si>
  <si>
    <t>Matricula:</t>
  </si>
  <si>
    <t>Admissão:</t>
  </si>
  <si>
    <t>Razão Social:</t>
  </si>
  <si>
    <t>Endereço:</t>
  </si>
  <si>
    <t>Rua do escorrega la vai um</t>
  </si>
  <si>
    <t>Nº:</t>
  </si>
  <si>
    <t>Bairro:</t>
  </si>
  <si>
    <t>Onde nos escondemos</t>
  </si>
  <si>
    <t>Cep:</t>
  </si>
  <si>
    <t>Municipio:</t>
  </si>
  <si>
    <t>O seu</t>
  </si>
  <si>
    <t>Telefone:</t>
  </si>
  <si>
    <t>1234-4568</t>
  </si>
  <si>
    <t>Capital Social:</t>
  </si>
  <si>
    <t>Natureza Juridica:</t>
  </si>
  <si>
    <t>CNAE Fiscal:</t>
  </si>
  <si>
    <t>Data de abertura:</t>
  </si>
  <si>
    <t>CNPJ:</t>
  </si>
  <si>
    <t>Compras do Ano:</t>
  </si>
  <si>
    <t>Saldo CX - 31/12/2001:</t>
  </si>
  <si>
    <t>Nº de Empregados:</t>
  </si>
  <si>
    <t>% SAT:</t>
  </si>
  <si>
    <t>FPAS:</t>
  </si>
  <si>
    <t>OBS.:</t>
  </si>
  <si>
    <t>Escreva o que quiser</t>
  </si>
  <si>
    <t>MENSAGEM DO MÊS</t>
  </si>
  <si>
    <t>RELAÇÃO DOS CONDOMINOS</t>
  </si>
  <si>
    <t>EM ATRASO</t>
  </si>
  <si>
    <t>Esta planilha contém instruções para que você possa utilizar este</t>
  </si>
  <si>
    <t>programa, sem problema algum e ser muito feliz na vida profissional.</t>
  </si>
  <si>
    <t xml:space="preserve"> Não exclua nenhuma  destas planilhas, pois a informação de uma </t>
  </si>
  <si>
    <t>Podera servir para outra e vice versa.</t>
  </si>
  <si>
    <t>Agora que você fez o download do programa, crie um diretório em</t>
  </si>
  <si>
    <t>Depois destes passos, pronto, pode usar a vontade, que não havera</t>
  </si>
  <si>
    <t>nenhuma restrição!!!!!!</t>
  </si>
  <si>
    <t>Muito bem, agora vamos falar do que me interessa.</t>
  </si>
  <si>
    <t>Por tudo o que lhe é mais sagrado em sua vida,</t>
  </si>
  <si>
    <t xml:space="preserve">                  NÃO VENDA ESTE PROGRAMA</t>
  </si>
  <si>
    <t>Pois ele é distribuido de graça, para todo mundo!!!!!!!!!!!!!!</t>
  </si>
  <si>
    <t>Quem quiser é só copiar e usar a vontade!!!!!!!!!</t>
  </si>
  <si>
    <t xml:space="preserve">necessitam de ajustes e gostaria que todos os usuarios destes programas,  </t>
  </si>
  <si>
    <t>Se você tem conhecimentos de excel e desejar melhorar o programa</t>
  </si>
  <si>
    <t>criando telas, etc , continue lendo e vai descobrir o desbloqueio das planilhas</t>
  </si>
  <si>
    <t>para que você possa alterar alguma fórmula.</t>
  </si>
  <si>
    <t xml:space="preserve">Protegi, algumas delas, para evitar acidentes, como lançamentos </t>
  </si>
  <si>
    <t>em células indevidas.</t>
  </si>
  <si>
    <t>E vê se me envia uma cópia, se você melhorar ele!!!!</t>
  </si>
  <si>
    <t>MEU EMAIL É:</t>
  </si>
  <si>
    <t>valdecicontabilidade@ig.com.br</t>
  </si>
  <si>
    <t>MINHA HUMILDE PÁGINA ESTÁ NO ENDEREÇO</t>
  </si>
  <si>
    <t>www.valdecicontabilidade.ezdir.net</t>
  </si>
  <si>
    <t>Valdeci Pires de Medeiros</t>
  </si>
  <si>
    <t>Técnico Contabil</t>
  </si>
  <si>
    <t>Como você leu até o fim, vou te dar um presente:</t>
  </si>
  <si>
    <t>Senha de qualquer programa de minha autoria</t>
  </si>
  <si>
    <t>INSTRUÇÕES PARA USO</t>
  </si>
  <si>
    <t xml:space="preserve">Agora é só salvar cada arquivo com o nome de cada condominio </t>
  </si>
  <si>
    <t>que você tem .</t>
  </si>
  <si>
    <t xml:space="preserve">Estes programa, são muito pobres ainda, eu sei que </t>
  </si>
  <si>
    <t xml:space="preserve">pasta para cada cliente seu.  </t>
  </si>
  <si>
    <t>Cadastre o condominio</t>
  </si>
  <si>
    <t>Cadastre os condominos</t>
  </si>
  <si>
    <t>Descreva as despesas do condominio na planilha lançamentos do mês</t>
  </si>
  <si>
    <t>Clique nos Flop Drow para selecionar todas as despesas</t>
  </si>
  <si>
    <t>Cole na planilha imóvel as despesas selecionadas</t>
  </si>
  <si>
    <t>Escreva a mensagem do mês que o sindico quiser</t>
  </si>
  <si>
    <t>Vá selecionando os aptos e mandando pra impressora os recibos</t>
  </si>
  <si>
    <t>( eu uso LX 300, outra diferente, faça o favor de configurar)</t>
  </si>
  <si>
    <t>Organize o plano de contas como quiser, mas mantenha os grupos</t>
  </si>
  <si>
    <t>Reorganize o balancete da mesma forma que o plano de contas</t>
  </si>
  <si>
    <t>( o balancete devera ser emitido obrigatóriamente todo mês)</t>
  </si>
  <si>
    <t>Faça o fechamento do balancete e encaminhe para o sindico</t>
  </si>
  <si>
    <t>A relação dos condominos em atraso devera ser encaminhada ao sindico</t>
  </si>
  <si>
    <t>nunca devera ser colada em quadro de avisos</t>
  </si>
  <si>
    <t>CONDOMÍNIO RESIDENCIAL MODELO  -  CNPJ  XX</t>
  </si>
  <si>
    <t>Material elétrico ( lâmpadas )...........................................................................</t>
  </si>
  <si>
    <t>Material de limpeza ................................................................................................</t>
  </si>
  <si>
    <t>Manutencao da antena coletiva e lâmpadas do salão de festas...........................</t>
  </si>
  <si>
    <t>Sercomtel - Alarme........................................................................................................</t>
  </si>
  <si>
    <t>Salário........................................................................................................................</t>
  </si>
  <si>
    <t>Vale Transporte....................................................................................................</t>
  </si>
  <si>
    <t>INSS.......................................................................................................................</t>
  </si>
  <si>
    <t>FGTS....................................................................................................................</t>
  </si>
  <si>
    <t>PIS............................................................................................................................</t>
  </si>
  <si>
    <t>Provisão de férias e 13º...........................................................................................</t>
  </si>
  <si>
    <t>TOTAL GERAL DAS DESPESAS...............................................................................</t>
  </si>
  <si>
    <t>RATEIO DAS DESPESAS</t>
  </si>
  <si>
    <t>Cota.........................................................................................................................</t>
  </si>
  <si>
    <t>Fundo de reserva.........................................................................................................</t>
  </si>
  <si>
    <t>Sub-total...............................................................................................................</t>
  </si>
  <si>
    <t>Consumo do gás.........................................................................................................</t>
  </si>
  <si>
    <t>Taxa de mudança ( especificar, entrada ou saída ).................................................</t>
  </si>
  <si>
    <t>TOTAL À PAGAR................................................................................................</t>
  </si>
  <si>
    <t>LEITURA</t>
  </si>
  <si>
    <t>CONSUMO</t>
  </si>
  <si>
    <t>A PAGAR</t>
  </si>
  <si>
    <t>MULTA</t>
  </si>
  <si>
    <t xml:space="preserve">TOTAL A </t>
  </si>
  <si>
    <t>Nº</t>
  </si>
  <si>
    <t>ANTERIOR</t>
  </si>
  <si>
    <t>ATUAL</t>
  </si>
  <si>
    <t>(M3)</t>
  </si>
  <si>
    <t>(R$)</t>
  </si>
  <si>
    <t>GÁS</t>
  </si>
  <si>
    <t>PAGAR</t>
  </si>
  <si>
    <t>DATA DA LEITURA: 24/09/2001 à 28/09/2001</t>
  </si>
  <si>
    <t>M3 do gás</t>
  </si>
  <si>
    <t>Obs.:</t>
  </si>
  <si>
    <t>Valor informado pela companhia de gás, dia 29/09/2001</t>
  </si>
  <si>
    <t>CÓPIA DE CHEQUE</t>
  </si>
  <si>
    <t xml:space="preserve">CHEQUE NÚMERO: </t>
  </si>
  <si>
    <t xml:space="preserve">EMITIDO A FAVOR DE: </t>
  </si>
  <si>
    <t xml:space="preserve">PARA: </t>
  </si>
  <si>
    <t xml:space="preserve">DATA: </t>
  </si>
  <si>
    <t>Outros</t>
  </si>
  <si>
    <t>Seguro de vida em grupo</t>
  </si>
  <si>
    <t>Poupança</t>
  </si>
  <si>
    <t xml:space="preserve"> </t>
  </si>
  <si>
    <t>COD.</t>
  </si>
  <si>
    <t>CONTAS</t>
  </si>
  <si>
    <t xml:space="preserve">Bancos Conta Movimento                    </t>
  </si>
  <si>
    <t>Poupança fundo de reserva e 13º e férias</t>
  </si>
  <si>
    <t>INSS de Terceiros ( Autonômos )</t>
  </si>
  <si>
    <t>MANUTENÇÃO/CONSERVAÇÃO:</t>
  </si>
  <si>
    <t>Jardins</t>
  </si>
  <si>
    <t>Contrato de Seguro</t>
  </si>
  <si>
    <t>Seguro do Prédio</t>
  </si>
  <si>
    <t>Juros</t>
  </si>
  <si>
    <t>Taxa de Mudança</t>
  </si>
  <si>
    <t xml:space="preserve">     CAIXA                                                                     </t>
  </si>
  <si>
    <t xml:space="preserve">     BANCOS  CONTAS CORRENTE</t>
  </si>
  <si>
    <t xml:space="preserve">     POUPANÇA FUNDO DE RESERVA</t>
  </si>
  <si>
    <t xml:space="preserve">     POUPANÇA PROVISÃO 13º E FÉRIAS</t>
  </si>
  <si>
    <t xml:space="preserve">     APLICAÇÕES FINANCEIRAS                                       </t>
  </si>
  <si>
    <t>Aviso a todos</t>
  </si>
  <si>
    <t>que me foram encaminhados pelo Sr.: Afonso Carlos Betoni Roberto do Estado do</t>
  </si>
  <si>
    <t>Paraná, o Email dele é:</t>
  </si>
  <si>
    <t>afbettoni@hotmail.com</t>
  </si>
  <si>
    <t>fizer por favor me envie para que eu possa ajustar o que tenho por aqui, e se tiver</t>
  </si>
  <si>
    <t>em meu site que esta no endereço:</t>
  </si>
  <si>
    <t>http://www.valdecicontabilidade.ezdir.net/</t>
  </si>
  <si>
    <t>meu Email é:</t>
  </si>
  <si>
    <t>mailto:valdecicontabilidade@ig.com.br</t>
  </si>
  <si>
    <t>Obrigado desde já.</t>
  </si>
  <si>
    <t>leia até o fim</t>
  </si>
  <si>
    <t>enviem-me sugestões para que todos nós juntos, possamos aperfeiçoa-los</t>
  </si>
  <si>
    <t>Luz...............................................................................................................</t>
  </si>
  <si>
    <t>Água......................................................................................................</t>
  </si>
  <si>
    <t>1. RECEITAS</t>
  </si>
  <si>
    <t>1.1 - dos Condôminos em atraso</t>
  </si>
  <si>
    <t>%</t>
  </si>
  <si>
    <t>1.2 - das Contas Condominiais</t>
  </si>
  <si>
    <t>1.3 - Das Contas Antecipadas</t>
  </si>
  <si>
    <t>1.4 - Das Multas Arrecadadas</t>
  </si>
  <si>
    <t>1.5 - Outros</t>
  </si>
  <si>
    <t>TOTAL - RECEITAS</t>
  </si>
  <si>
    <t>2. DESPESAS</t>
  </si>
  <si>
    <t>2.1 - Folha de Pagamento/Encargos</t>
  </si>
  <si>
    <t>2.2 - Consumo</t>
  </si>
  <si>
    <t>2.3 - Manut./Cons. Equipamentos</t>
  </si>
  <si>
    <t>2.4 - Manut./Cons. Predial</t>
  </si>
  <si>
    <t>2.5 - Administrativas</t>
  </si>
  <si>
    <t>2.6 - Seguros</t>
  </si>
  <si>
    <t>2.7 - Diversos</t>
  </si>
  <si>
    <t>TOTAL - DESPESAS</t>
  </si>
  <si>
    <t>3. RESUMO FINANCEIRO</t>
  </si>
  <si>
    <t>Débito</t>
  </si>
  <si>
    <t>Crédito</t>
  </si>
  <si>
    <t>Saldo</t>
  </si>
  <si>
    <t>Saldo do Mês Anterior</t>
  </si>
  <si>
    <t>Receitas Realizadas</t>
  </si>
  <si>
    <t>Despesas Realizadas</t>
  </si>
  <si>
    <t>Saldo no mês (resultado)</t>
  </si>
  <si>
    <t>Saldo Atual</t>
  </si>
  <si>
    <t>4. OUTRAS CONTAS - SALDO ATUAL</t>
  </si>
  <si>
    <t>Fundo de Reserva</t>
  </si>
  <si>
    <t>Aplicação</t>
  </si>
  <si>
    <t>TOTAL</t>
  </si>
  <si>
    <t>5. CONTAS CONDOMINIAIS EM ATRASO</t>
  </si>
  <si>
    <t>Valor Total das Contas Condominiais em Atraso</t>
  </si>
  <si>
    <t>(valor acumulado até o mês anterior)</t>
  </si>
  <si>
    <t>Valor Pago das Contas Condominiais em Atraso</t>
  </si>
  <si>
    <t>(ítem 1.1 desta planilha)</t>
  </si>
  <si>
    <t>Valor das Contas Condominiais não pago este mês</t>
  </si>
  <si>
    <t>Total Atual dos Condôminos em Atraso</t>
  </si>
  <si>
    <t xml:space="preserve">                                 DEMONSTRATIVO FINANCEIRO  /  </t>
  </si>
  <si>
    <t>Apartamento</t>
  </si>
  <si>
    <t>Apartamento:</t>
  </si>
  <si>
    <t>Condomino:</t>
  </si>
  <si>
    <t>João das couves</t>
  </si>
  <si>
    <t>Vencimento dia---------------------------------</t>
  </si>
  <si>
    <t xml:space="preserve">DEMONSTRATIVO DE DESPESAS REFERENTE A: </t>
  </si>
  <si>
    <t>Pintura do Prédio</t>
  </si>
  <si>
    <t>Substituição e apresentação do contador</t>
  </si>
  <si>
    <t>Admissão do zelador</t>
  </si>
  <si>
    <t>Dia</t>
  </si>
  <si>
    <t>hs:</t>
  </si>
  <si>
    <t>Pauta</t>
  </si>
  <si>
    <t>DESPESAS COM FUNCIONÁRIOS</t>
  </si>
  <si>
    <t>Moradores &gt;&gt;&gt;&gt;</t>
  </si>
  <si>
    <t>Multa</t>
  </si>
  <si>
    <t>Total MJ:</t>
  </si>
  <si>
    <t>apartamentos ocupados</t>
  </si>
  <si>
    <t xml:space="preserve">DEMONSTRATIVO GERAL E CONSUMO DE GÁS  -  </t>
  </si>
  <si>
    <t>1. Folha de Pagamento e Encargos</t>
  </si>
  <si>
    <t>1.1 - Salários</t>
  </si>
  <si>
    <t>1.2 - Vale Transporte</t>
  </si>
  <si>
    <t>1.3 - Cesta Básica</t>
  </si>
  <si>
    <t>1.4 - Quitação / Férias</t>
  </si>
  <si>
    <t>1.5 - 13º salarios</t>
  </si>
  <si>
    <t>1.6 - Encargos Sociais</t>
  </si>
  <si>
    <t>1.7 - Outros</t>
  </si>
  <si>
    <t>TOTAL - ítem 1</t>
  </si>
  <si>
    <t>% do total geral</t>
  </si>
  <si>
    <t>2. Consumo</t>
  </si>
  <si>
    <t>2.1 - Luz / Força</t>
  </si>
  <si>
    <t>2.2 - Água / Esgoto</t>
  </si>
  <si>
    <t>2.3 - Gás</t>
  </si>
  <si>
    <t>2.4 - Telefone</t>
  </si>
  <si>
    <t>2.5 - Outros</t>
  </si>
  <si>
    <t>TOTAL - ítem 2</t>
  </si>
  <si>
    <t>3. Manutenção/Conserto de Equipamentos</t>
  </si>
  <si>
    <t>3.1 - Elevadores</t>
  </si>
  <si>
    <t>3.2 - Bombas</t>
  </si>
  <si>
    <t>3.3 - Outros</t>
  </si>
  <si>
    <t>TOTAL - ítem 3</t>
  </si>
  <si>
    <t>4. Manutenção/Conserto Predial</t>
  </si>
  <si>
    <t>4.1- Piscinas</t>
  </si>
  <si>
    <t>4.2 - Jardins</t>
  </si>
  <si>
    <t>4.3 - Material Limpeza</t>
  </si>
  <si>
    <t>4.4 - Encanador / Eletricista</t>
  </si>
  <si>
    <t>4.5 - Pedreiro / Pintor</t>
  </si>
  <si>
    <t>4.6 - Outros</t>
  </si>
  <si>
    <t>TOTAL - ítem 4</t>
  </si>
  <si>
    <t>5. Administrativo</t>
  </si>
  <si>
    <t>5.1 - Honorários Administradora</t>
  </si>
  <si>
    <t>5.2 - Isenção do Síndico</t>
  </si>
  <si>
    <t>TOTAL - ítem 5</t>
  </si>
  <si>
    <t>6. Seguro</t>
  </si>
  <si>
    <t>TOTAL - ítem 6</t>
  </si>
  <si>
    <t>7. Diversos</t>
  </si>
  <si>
    <t>7.1- Despesas Gerais</t>
  </si>
  <si>
    <t>7.2- Despesas Extras</t>
  </si>
  <si>
    <t>TOTAL - ítem 7</t>
  </si>
  <si>
    <t>8. Fundo de Reserva</t>
  </si>
  <si>
    <t>Estabelecido em convenção</t>
  </si>
  <si>
    <t>ou assembléia</t>
  </si>
  <si>
    <t>TOTAL GERAL</t>
  </si>
  <si>
    <t xml:space="preserve">                              PREVISÃO ORÇAMENTÁRIA -</t>
  </si>
  <si>
    <t xml:space="preserve">                                                       SISTEMA DE COTAÇÃO DE ORÇAMENTOS</t>
  </si>
  <si>
    <t xml:space="preserve">                                                                                Planilha de Cotação nº</t>
  </si>
  <si>
    <t>Número da Solicitação:</t>
  </si>
  <si>
    <t>Condomínio:</t>
  </si>
  <si>
    <t>Data:</t>
  </si>
  <si>
    <t>Empresa1</t>
  </si>
  <si>
    <t>Empresa2</t>
  </si>
  <si>
    <t>Empresa3</t>
  </si>
  <si>
    <t>Empresa4</t>
  </si>
  <si>
    <t xml:space="preserve">Discriminação dos </t>
  </si>
  <si>
    <t>Quantidade</t>
  </si>
  <si>
    <t>Unidade</t>
  </si>
  <si>
    <t>Valor</t>
  </si>
  <si>
    <t xml:space="preserve">BANCO: </t>
  </si>
  <si>
    <t>ITAÚ S/A</t>
  </si>
  <si>
    <t xml:space="preserve">ANA </t>
  </si>
  <si>
    <t>SALÁRIO E PASSES</t>
  </si>
  <si>
    <t>Agencia</t>
  </si>
  <si>
    <t>1425-5</t>
  </si>
  <si>
    <t>Serviços Contabeis - Honorários</t>
  </si>
  <si>
    <t>Despesas Gerais&gt;&gt;&gt;&gt;&gt;</t>
  </si>
  <si>
    <t>PLANO DE CONTAS ESPECIFICO PARA CONDOMINIOS</t>
  </si>
  <si>
    <t>SEGUROS:</t>
  </si>
  <si>
    <t>Construção de Muro</t>
  </si>
  <si>
    <t>Reunião de Condominio</t>
  </si>
  <si>
    <t>Outros demonstrativos e modelos de planilhas vi lá do sindiconet e adptei-os ao programa</t>
  </si>
  <si>
    <t>em</t>
  </si>
  <si>
    <r>
      <t>seu computador com o nome de "</t>
    </r>
    <r>
      <rPr>
        <sz val="12"/>
        <color indexed="10"/>
        <rFont val="Arial"/>
        <family val="2"/>
      </rPr>
      <t>CONDOMINIO</t>
    </r>
    <r>
      <rPr>
        <sz val="12"/>
        <color indexed="12"/>
        <rFont val="Arial"/>
        <family val="2"/>
      </rPr>
      <t xml:space="preserve">", depois crie uma </t>
    </r>
  </si>
  <si>
    <r>
      <t xml:space="preserve">O </t>
    </r>
    <r>
      <rPr>
        <sz val="12"/>
        <color indexed="10"/>
        <rFont val="Arial"/>
        <family val="2"/>
      </rPr>
      <t>roteiro</t>
    </r>
    <r>
      <rPr>
        <sz val="12"/>
        <color indexed="12"/>
        <rFont val="Arial"/>
        <family val="2"/>
      </rPr>
      <t xml:space="preserve"> para  autilização deste programa, devera ser o seguinte:</t>
    </r>
  </si>
  <si>
    <r>
      <t>e vamos distribui-los de graça, assim como o</t>
    </r>
    <r>
      <rPr>
        <sz val="12"/>
        <color indexed="10"/>
        <rFont val="Arial"/>
        <family val="2"/>
      </rPr>
      <t xml:space="preserve"> LINUX</t>
    </r>
    <r>
      <rPr>
        <sz val="12"/>
        <color indexed="12"/>
        <rFont val="Arial"/>
        <family val="2"/>
      </rPr>
      <t xml:space="preserve"> é de graça.</t>
    </r>
  </si>
  <si>
    <t>Situação do CNPJ:</t>
  </si>
  <si>
    <t>Cadastros</t>
  </si>
  <si>
    <t>Mensalidade:</t>
  </si>
  <si>
    <t>Saldo Bcos - 31/12/2001:</t>
  </si>
  <si>
    <t>Est.Final - 31/12/2001:</t>
  </si>
  <si>
    <t>Contas a pagar:</t>
  </si>
  <si>
    <t>Contas a receber:</t>
  </si>
  <si>
    <t>215- Empresa individual</t>
  </si>
  <si>
    <t>Porte:</t>
  </si>
  <si>
    <t>Forma de tributação:</t>
  </si>
  <si>
    <t>Percentual:</t>
  </si>
  <si>
    <t>Atividades:</t>
  </si>
  <si>
    <t>Cartório:</t>
  </si>
  <si>
    <t>Nº Inscrição cartório:</t>
  </si>
  <si>
    <t>Código GPS:</t>
  </si>
  <si>
    <t>Tipo:</t>
  </si>
  <si>
    <t>GFIP:</t>
  </si>
  <si>
    <t>xxxxxxxxxxxxxxxxxxxxxxxxxxxxxxxxxxxxxxxxxxxxxxxxxxxxxxxxxxxxxxxxxxxxxxxxxxxxxxxxxxxxx</t>
  </si>
  <si>
    <t>Receitas do Ano:</t>
  </si>
  <si>
    <t>sua e minha!!!!</t>
  </si>
  <si>
    <t>dica</t>
  </si>
  <si>
    <t>Uma maneira de se usar este programa é a seguinte:</t>
  </si>
  <si>
    <t>1º) Crie um pasta com o nome de Meus Programas</t>
  </si>
  <si>
    <t>2º) Crie uma pasta com o nome de  Meus Clientes,</t>
  </si>
  <si>
    <t>3º) Crie uma pasta dentro da pasta Meus Clientes para cada cliente seu e salve dentro dela os programas que for</t>
  </si>
  <si>
    <t>usar. Por exemplo Caixa, Contabilidade, Depto Pessoal, etc.....</t>
  </si>
  <si>
    <r>
      <t>Dica:</t>
    </r>
    <r>
      <rPr>
        <sz val="10"/>
        <color indexed="12"/>
        <rFont val="Arial"/>
        <family val="2"/>
      </rPr>
      <t xml:space="preserve"> Salve o livro Caixa assim: </t>
    </r>
    <r>
      <rPr>
        <sz val="10"/>
        <color indexed="10"/>
        <rFont val="Arial"/>
        <family val="2"/>
      </rPr>
      <t>Caixa_nome da empresa_ano</t>
    </r>
  </si>
  <si>
    <r>
      <t xml:space="preserve">         Salve o depto pessoal assim: </t>
    </r>
    <r>
      <rPr>
        <sz val="10"/>
        <color indexed="10"/>
        <rFont val="Arial"/>
        <family val="2"/>
      </rPr>
      <t>depto Pessoal_nome da empresa_ano</t>
    </r>
  </si>
  <si>
    <t>dados e imprimir para fins de consulta/ preenchimento/ regularizações.</t>
  </si>
  <si>
    <t>Como é um plano de contas eclético poderão ser incluidas ou excluidas contas em diversos grupos.</t>
  </si>
  <si>
    <t xml:space="preserve">A planilha controle pagamento do cliente surgiu da necessidade de acompanhar os inadimplentes do </t>
  </si>
  <si>
    <t>escritório, já que é impossivel que todos paguem nossos honorários em dia.</t>
  </si>
  <si>
    <t xml:space="preserve">A planilha recibo servira para que você faça os recibos de pagamento dos honorários contabeis de seus </t>
  </si>
  <si>
    <t>clientes mês a mês.</t>
  </si>
  <si>
    <t>no impresso usando uma impressora LX 300. Se você usa outro tipo de impressora faça as adaptações</t>
  </si>
  <si>
    <t xml:space="preserve">para a impressão sair perfeita. </t>
  </si>
  <si>
    <t xml:space="preserve">Agora chegamos ao coração do programa que é o balancete, ele serve para o controle de pagamentos, recebimentos, </t>
  </si>
  <si>
    <t xml:space="preserve">contas de patrimônio e extra-patrimoniais da empresa de seu cliente. Jamais delete esta planilha. Nesta versão </t>
  </si>
  <si>
    <t>ela passou por uma atualização e foram modificadas algumas formas de calculos.</t>
  </si>
  <si>
    <t>Comentario:</t>
  </si>
  <si>
    <t>Me preocupo por demais quanto aos aspectos legais, pois tenho recebido email's de usuarios de outros Países.</t>
  </si>
  <si>
    <r>
      <t>Portugal</t>
    </r>
    <r>
      <rPr>
        <i/>
        <sz val="10"/>
        <color indexed="10"/>
        <rFont val="Arial"/>
        <family val="2"/>
      </rPr>
      <t xml:space="preserve"> ( Europa)</t>
    </r>
    <r>
      <rPr>
        <i/>
        <sz val="10"/>
        <color indexed="17"/>
        <rFont val="Arial"/>
        <family val="2"/>
      </rPr>
      <t xml:space="preserve"> e de </t>
    </r>
    <r>
      <rPr>
        <b/>
        <i/>
        <sz val="10"/>
        <color indexed="10"/>
        <rFont val="Arial"/>
        <family val="2"/>
      </rPr>
      <t>Angola</t>
    </r>
    <r>
      <rPr>
        <i/>
        <sz val="10"/>
        <color indexed="10"/>
        <rFont val="Arial"/>
        <family val="2"/>
      </rPr>
      <t xml:space="preserve"> ( Africa).</t>
    </r>
    <r>
      <rPr>
        <i/>
        <sz val="10"/>
        <color indexed="17"/>
        <rFont val="Arial"/>
        <family val="2"/>
      </rPr>
      <t xml:space="preserve"> E nestes países a legislação é diferente da nossa, portanto, nossos</t>
    </r>
  </si>
  <si>
    <t xml:space="preserve">colegas contadores espalhados por este mundão de Deus merecem, a meu ver, uma informação correta sobre </t>
  </si>
  <si>
    <t>como funcionam as coisas por aqui né?</t>
  </si>
  <si>
    <t>Técnico em Contabilidade</t>
  </si>
  <si>
    <t>Carapicuiba/SP/Brasil</t>
  </si>
  <si>
    <t>Ajuda do programa de Condominios</t>
  </si>
  <si>
    <r>
      <t xml:space="preserve">         Salve o condominio assim: </t>
    </r>
    <r>
      <rPr>
        <sz val="10"/>
        <color indexed="10"/>
        <rFont val="Arial"/>
        <family val="2"/>
      </rPr>
      <t>condominio_nome da empresa_ano</t>
    </r>
  </si>
  <si>
    <t>O plano de contas que eu disponibilizo neste programa me foi enviado pelo Alfonso Bettoni.</t>
  </si>
  <si>
    <t>Mensalidade</t>
  </si>
  <si>
    <t>Competencia</t>
  </si>
  <si>
    <t>Vencimento</t>
  </si>
  <si>
    <t>Situação</t>
  </si>
  <si>
    <t>Detalhes</t>
  </si>
  <si>
    <t>Pago</t>
  </si>
  <si>
    <t>Dinheiro</t>
  </si>
  <si>
    <t>Cheque</t>
  </si>
  <si>
    <t>Depósito</t>
  </si>
  <si>
    <t>Em aberto</t>
  </si>
  <si>
    <t>Valdeci Medeiros - Contabilidade</t>
  </si>
  <si>
    <t>Página:</t>
  </si>
  <si>
    <t>Email:</t>
  </si>
  <si>
    <t>RECIBO Nº:</t>
  </si>
  <si>
    <t>Cliente:</t>
  </si>
  <si>
    <t>Vencimento:</t>
  </si>
  <si>
    <t>Competencia:</t>
  </si>
  <si>
    <t>Julho</t>
  </si>
  <si>
    <t>Cidade:</t>
  </si>
  <si>
    <t>Estado:</t>
  </si>
  <si>
    <t>SP</t>
  </si>
  <si>
    <t>Matr. Cliente:</t>
  </si>
  <si>
    <t>Qtde</t>
  </si>
  <si>
    <t>Descrição dos seviços prestados</t>
  </si>
  <si>
    <t>Serviços contabeis Mensais</t>
  </si>
  <si>
    <t>Detalhes sobre o pagamento</t>
  </si>
  <si>
    <t>Para uso interno da Contabilidade</t>
  </si>
  <si>
    <t>Dinheiro em ____/_____/_____</t>
  </si>
  <si>
    <t>Cheque p/ dia ____/____/____</t>
  </si>
  <si>
    <t>Depósito bancário dia ___/___/___</t>
  </si>
  <si>
    <t>Carimbo</t>
  </si>
  <si>
    <t>Banco:</t>
  </si>
  <si>
    <t>Bradesco S/A</t>
  </si>
  <si>
    <t>Em nome de:</t>
  </si>
  <si>
    <t>Agencia:</t>
  </si>
  <si>
    <t>2565-8</t>
  </si>
  <si>
    <t>Nº da conta:</t>
  </si>
  <si>
    <t>1000218-4</t>
  </si>
  <si>
    <t>Assinatura do cliente:</t>
  </si>
  <si>
    <t>Observações:</t>
  </si>
  <si>
    <t>Condominio Modelo S/A</t>
  </si>
  <si>
    <t>017.992.438-93</t>
  </si>
  <si>
    <t>As planilhas de DARF (comum ) eu formatei e adaptei para imprimir os valores e dados diretamente</t>
  </si>
  <si>
    <t>A planilha cadastro nada mais é que o cadastro do condominio  cliente seu, você devera cadastrar todos os</t>
  </si>
  <si>
    <t>outra.</t>
  </si>
  <si>
    <t>A planilha condominos serve para que você cadastre os condominos existentes no consominio, copie e cole uma embaixo da</t>
  </si>
  <si>
    <t>A planilha orçamento mensal serve para se fazer uma previsão do que se vai gastar e receber no proximo mês.</t>
  </si>
  <si>
    <t>A planilha demonstrativo de despesas é para ser afixada no quadro de avisos do prédio normalmente emitida em 2 vias.</t>
  </si>
  <si>
    <t>percentual&gt;&gt;&gt;</t>
  </si>
  <si>
    <t>O demonstrativo de despesas nada mais é que o recibo do condomino, ele demonstra todas a despesas e o rateio para todos.</t>
  </si>
  <si>
    <t xml:space="preserve">A planilha de cosnumo de gás serve para queles prédios onde se compram botijões de gás toda semana, sendo o gás </t>
  </si>
  <si>
    <t>distribuido por encanamentos e medidos através de manometros instalados perto dos botijões e a leitura é feita</t>
  </si>
  <si>
    <t>pelo zelador.</t>
  </si>
  <si>
    <t>A planilha cópia de cheque serve para que sejam lançada todos os cheques emitidos pelo sindico.</t>
  </si>
  <si>
    <t>cada vez que precisar de mais uma é so copiar e colar logo abaixo.</t>
  </si>
  <si>
    <t>A planilha de conciliação é para verficação e ajuste dos saldos das contas.</t>
  </si>
  <si>
    <t>Ele puxa os valores da planilha de conciliação.</t>
  </si>
  <si>
    <t>A planilha de cotações servira para se fazer cotações de materiais para o condominio.</t>
  </si>
  <si>
    <t>Esta ultima planilha denominada atrasos servira para se controlar os condominos em atraso jamais imprima ele e fixe em</t>
  </si>
  <si>
    <t>quadros de avisos pois é proibido por lei.</t>
  </si>
  <si>
    <t>RECIBO DE PRESTAÇÃO DE SERVIÇOS CONTÁBEIS</t>
  </si>
  <si>
    <t>Condominio</t>
  </si>
  <si>
    <t>Este DARF - Comum ( Cinza) esta configurado para imprimir diretamente no formulário em LX 300</t>
  </si>
  <si>
    <t>Monitoramento Alarmes .........................................................................</t>
  </si>
  <si>
    <t>Tarifas bancárias.........................................................................................</t>
  </si>
  <si>
    <t>D E S P E S A S  ADMINISTRATIVAS</t>
  </si>
  <si>
    <t xml:space="preserve">DISPONIBILIDADES </t>
  </si>
  <si>
    <t xml:space="preserve">B A L A N C E T E   A N A L I T I C O   </t>
  </si>
  <si>
    <t>CRc:</t>
  </si>
  <si>
    <t>CPF:</t>
  </si>
  <si>
    <t>Controle de pagamentos do cliente</t>
  </si>
  <si>
    <t>Multa p/ Atraso:</t>
  </si>
  <si>
    <t>Juros:</t>
  </si>
  <si>
    <t>Emitido em:</t>
  </si>
  <si>
    <t>meses em atraso</t>
  </si>
  <si>
    <t>Valor atualiz.</t>
  </si>
  <si>
    <t xml:space="preserve">Transferencia </t>
  </si>
  <si>
    <t>Duplicata</t>
  </si>
  <si>
    <t>Dados Econômicos</t>
  </si>
  <si>
    <t xml:space="preserve">RECEITAS                                </t>
  </si>
  <si>
    <t xml:space="preserve">RECEBIMENTOS DE PARCELAS                </t>
  </si>
  <si>
    <t xml:space="preserve">Parcelas do mês                         </t>
  </si>
  <si>
    <t xml:space="preserve">Parcelas atrasadas                      </t>
  </si>
  <si>
    <t xml:space="preserve">Juros por atraso                        </t>
  </si>
  <si>
    <t xml:space="preserve">Multas por atraso                       </t>
  </si>
  <si>
    <t xml:space="preserve">Consumo de gás                          </t>
  </si>
  <si>
    <t xml:space="preserve">Parcelas extras                         </t>
  </si>
  <si>
    <t xml:space="preserve">RECEBIMENTO DE APLICAÇÕES               </t>
  </si>
  <si>
    <t xml:space="preserve">Aplicações bancárias                    </t>
  </si>
  <si>
    <t xml:space="preserve">Outras receitas                         </t>
  </si>
  <si>
    <t xml:space="preserve">DESPESAS                                </t>
  </si>
  <si>
    <t xml:space="preserve">DESPESAS COM FUNCIONÁRIOS               </t>
  </si>
  <si>
    <t xml:space="preserve">Salários                                </t>
  </si>
  <si>
    <t xml:space="preserve">Vale Transporte                         </t>
  </si>
  <si>
    <t xml:space="preserve">Cesta Básica                            </t>
  </si>
  <si>
    <t xml:space="preserve">Férias                                  </t>
  </si>
  <si>
    <t xml:space="preserve">Pagamento 13º Salário                   </t>
  </si>
  <si>
    <t xml:space="preserve">Folguista                               </t>
  </si>
  <si>
    <t xml:space="preserve">Assistência Médica                      </t>
  </si>
  <si>
    <t xml:space="preserve">Fundo Trabalhista                       </t>
  </si>
  <si>
    <t xml:space="preserve">ENCARGOS SOCIAIS                        </t>
  </si>
  <si>
    <t xml:space="preserve">Contribuição Sindical                   </t>
  </si>
  <si>
    <t xml:space="preserve">Contribuição Assistencial               </t>
  </si>
  <si>
    <t xml:space="preserve">ELEVADORES                              </t>
  </si>
  <si>
    <t xml:space="preserve">Conservação mensal de elevadores        </t>
  </si>
  <si>
    <t xml:space="preserve">Peças para elevadores                   </t>
  </si>
  <si>
    <t xml:space="preserve">Manutenção Elétrica                     </t>
  </si>
  <si>
    <t xml:space="preserve">Manutenção Hidráulica                   </t>
  </si>
  <si>
    <t xml:space="preserve">ALARMES                                 </t>
  </si>
  <si>
    <t xml:space="preserve">Instalação de Alarmes                   </t>
  </si>
  <si>
    <t xml:space="preserve">Manutenção de Alarmes                   </t>
  </si>
  <si>
    <t xml:space="preserve">Portão Eletrônico                       </t>
  </si>
  <si>
    <t xml:space="preserve">Consultas Jurídicas                     </t>
  </si>
  <si>
    <t xml:space="preserve">Seguros                                 </t>
  </si>
  <si>
    <t xml:space="preserve">Gastos/Reparos salão de Jogos           </t>
  </si>
  <si>
    <t xml:space="preserve">Enfeites de Natal                       </t>
  </si>
  <si>
    <t xml:space="preserve">Agua                                    </t>
  </si>
  <si>
    <t xml:space="preserve">Energia Elétrica                        </t>
  </si>
  <si>
    <t xml:space="preserve">Telefones/Interfones                    </t>
  </si>
  <si>
    <t xml:space="preserve">Recarga de gás                          </t>
  </si>
  <si>
    <t xml:space="preserve">Material de limpeza                     </t>
  </si>
  <si>
    <t xml:space="preserve">Material elétrico/hidráulico            </t>
  </si>
  <si>
    <t xml:space="preserve">Material de piscina/sauna               </t>
  </si>
  <si>
    <t xml:space="preserve">Despesas com Estacionamento             </t>
  </si>
  <si>
    <t xml:space="preserve">DESPESAS DE CONSERVAÇÃO                 </t>
  </si>
  <si>
    <t xml:space="preserve">Pintura                                 </t>
  </si>
  <si>
    <t xml:space="preserve">Extintores                              </t>
  </si>
  <si>
    <t xml:space="preserve">Uniformes de Funcionários               </t>
  </si>
  <si>
    <t xml:space="preserve">Despesas com Chaveiro                   </t>
  </si>
  <si>
    <t xml:space="preserve">Despesas com Vidraçaria                 </t>
  </si>
  <si>
    <t xml:space="preserve">Gratificações de Natal                  </t>
  </si>
  <si>
    <t xml:space="preserve">DESPESAS ADMINISTRATIVAS                </t>
  </si>
  <si>
    <t xml:space="preserve">Administração do Condomínio             </t>
  </si>
  <si>
    <t xml:space="preserve">Honorários do Síndico                   </t>
  </si>
  <si>
    <t xml:space="preserve">Materiais de escritório/suprimentos     </t>
  </si>
  <si>
    <t xml:space="preserve">Despesas de xerox                       </t>
  </si>
  <si>
    <t xml:space="preserve">Editais de Convocação                   </t>
  </si>
  <si>
    <t xml:space="preserve">Despesas de Correio                     </t>
  </si>
  <si>
    <t xml:space="preserve">DESPESAS BANCÁRIAS                      </t>
  </si>
  <si>
    <t xml:space="preserve">Pagamento de Juros/Iof                  </t>
  </si>
  <si>
    <t xml:space="preserve">Tarifas sobre cobranças/boletos         </t>
  </si>
  <si>
    <t xml:space="preserve">CPMF                                    </t>
  </si>
  <si>
    <t xml:space="preserve">PROVISÕES PARA GASTOS FUTUROS           </t>
  </si>
  <si>
    <t xml:space="preserve">Provisão para o Fundo de Reserva        </t>
  </si>
  <si>
    <t xml:space="preserve">Provisão para pagamento de 13º salário  </t>
  </si>
  <si>
    <t xml:space="preserve">Provisão para Fundo trabalhista         </t>
  </si>
  <si>
    <t xml:space="preserve">COMPRA DE IMOBILIZADO                   </t>
  </si>
  <si>
    <t xml:space="preserve">Imóveis                                 </t>
  </si>
  <si>
    <t xml:space="preserve">Veículos                                </t>
  </si>
  <si>
    <t xml:space="preserve">Máquinas e Acessórios                   </t>
  </si>
  <si>
    <t xml:space="preserve">Equipamentos                            </t>
  </si>
  <si>
    <t xml:space="preserve">Móveis                                  </t>
  </si>
  <si>
    <t xml:space="preserve">TRANSFERÊNCIAS                          </t>
  </si>
  <si>
    <t xml:space="preserve">Transferência entre Bancos/Caixa        </t>
  </si>
  <si>
    <t xml:space="preserve">Transferência entre Contas              </t>
  </si>
  <si>
    <t>Rescisões Contratuais de Trabalho</t>
  </si>
  <si>
    <t>PIS/PASEP</t>
  </si>
  <si>
    <t xml:space="preserve">DESPESAS CONSUMO                         </t>
  </si>
  <si>
    <t>2.1</t>
  </si>
  <si>
    <t>2.2</t>
  </si>
  <si>
    <t>Valor:</t>
  </si>
  <si>
    <t>3.1</t>
  </si>
  <si>
    <t>3.2</t>
  </si>
  <si>
    <t>IRRF</t>
  </si>
  <si>
    <t>3.3</t>
  </si>
  <si>
    <t>3.4</t>
  </si>
  <si>
    <t>3.5</t>
  </si>
  <si>
    <t>3.6</t>
  </si>
  <si>
    <t>3.7</t>
  </si>
  <si>
    <t>3.8</t>
  </si>
  <si>
    <t>3.9</t>
  </si>
  <si>
    <t>3.10</t>
  </si>
  <si>
    <t>TOTAL RECEITAS-------------------------------------------</t>
  </si>
  <si>
    <t xml:space="preserve">RENDIMENTOS DE APLICAÇÕES               </t>
  </si>
  <si>
    <t>TOTAL DESPESAS-------------------------------------------</t>
  </si>
  <si>
    <t>CNPJ :</t>
  </si>
  <si>
    <t>DISPONIBILIDADES EM _____/_____/______</t>
  </si>
  <si>
    <t>DISPONIBILIDADES EM:  ______/_______/________</t>
  </si>
  <si>
    <t>Condominio:</t>
  </si>
  <si>
    <t xml:space="preserve">SALDO EM CAIXA                                                                         </t>
  </si>
  <si>
    <t>SALDO BANCOS  CONTAS CORRENTE</t>
  </si>
</sst>
</file>

<file path=xl/styles.xml><?xml version="1.0" encoding="utf-8"?>
<styleSheet xmlns="http://schemas.openxmlformats.org/spreadsheetml/2006/main">
  <numFmts count="8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&quot;Cr$&quot;#,##0_);\(&quot;Cr$&quot;#,##0\)"/>
    <numFmt numFmtId="176" formatCode="&quot;Cr$&quot;#,##0_);[Red]\(&quot;Cr$&quot;#,##0\)"/>
    <numFmt numFmtId="177" formatCode="&quot;Cr$&quot;#,##0.00_);\(&quot;Cr$&quot;#,##0.00\)"/>
    <numFmt numFmtId="178" formatCode="&quot;Cr$&quot;#,##0.00_);[Red]\(&quot;Cr$&quot;#,##0.00\)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0"/>
    <numFmt numFmtId="182" formatCode="0000\-0000"/>
    <numFmt numFmtId="183" formatCode="_(&quot;R$&quot;* #,##0.00_);_(&quot;R$&quot;* \(#,##0.00\);_(&quot;R$&quot;* &quot;-&quot;_);_(@_)"/>
    <numFmt numFmtId="184" formatCode="_(\R\$* #,##0.00_);_(\R\$* \(#,##0.00\);_(\R\$* &quot;-&quot;_);_(@_)"/>
    <numFmt numFmtId="185" formatCode="000"/>
    <numFmt numFmtId="186" formatCode="000\-0000"/>
    <numFmt numFmtId="187" formatCode="0.0"/>
    <numFmt numFmtId="188" formatCode="0,000.00"/>
    <numFmt numFmtId="189" formatCode="mmm"/>
    <numFmt numFmtId="190" formatCode="mmm\."/>
    <numFmt numFmtId="191" formatCode="_(&quot;R$&quot;* #,##0.00000_);_(&quot;R$&quot;* \(#,##0.00\);_(&quot;R$&quot;* &quot;-&quot;_);_(@_)"/>
    <numFmt numFmtId="192" formatCode="0000"/>
    <numFmt numFmtId="193" formatCode="&quot;R$&quot;#,##0.00"/>
    <numFmt numFmtId="194" formatCode="dd/mmmm/yyyy"/>
    <numFmt numFmtId="195" formatCode="dd/mmm/yyyy"/>
    <numFmt numFmtId="196" formatCode="dd\ /\ mmmm\ /\ yyyy"/>
    <numFmt numFmtId="197" formatCode="mmmm\-yyyy"/>
    <numFmt numFmtId="198" formatCode="00000\-000"/>
    <numFmt numFmtId="199" formatCode="00,000"/>
    <numFmt numFmtId="200" formatCode="000,000,000,000"/>
    <numFmt numFmtId="201" formatCode="0\-000\-000\-000/00"/>
    <numFmt numFmtId="202" formatCode="00\)"/>
    <numFmt numFmtId="203" formatCode="\'\'@\'\'"/>
    <numFmt numFmtId="204" formatCode="\'@\'"/>
    <numFmt numFmtId="205" formatCode="&quot;@&quot;"/>
    <numFmt numFmtId="206" formatCode="General&quot;ANTONIO&quot;"/>
    <numFmt numFmtId="207" formatCode="&quot;ANTONIO&quot;"/>
    <numFmt numFmtId="208" formatCode="_(* #,##0_);_(* \(#,##0\);_(* &quot;-&quot;??_);_(@_)"/>
    <numFmt numFmtId="209" formatCode="0.000"/>
    <numFmt numFmtId="210" formatCode="#,##0.00;[Red]#,##0.00"/>
    <numFmt numFmtId="211" formatCode="d\-mmm\-yy"/>
    <numFmt numFmtId="212" formatCode="#,##0.0"/>
    <numFmt numFmtId="213" formatCode="0\ &quot;Anos&quot;"/>
    <numFmt numFmtId="214" formatCode="mmm\-yyyy"/>
    <numFmt numFmtId="215" formatCode="&quot;R$&quot;\ \ #,##0.00"/>
    <numFmt numFmtId="216" formatCode="dd\-mmm\-yy"/>
    <numFmt numFmtId="217" formatCode="mmm\-yy"/>
    <numFmt numFmtId="218" formatCode="0.0%"/>
    <numFmt numFmtId="219" formatCode="&quot;R$ &quot;\ \ \ \ \ \ \ \ \ \ \ 00.00"/>
    <numFmt numFmtId="220" formatCode="mmmm"/>
    <numFmt numFmtId="221" formatCode="yyyy"/>
    <numFmt numFmtId="222" formatCode="0\ \-"/>
    <numFmt numFmtId="223" formatCode="@\."/>
    <numFmt numFmtId="224" formatCode="&quot;R$&quot;#,##0.00000_);[Red]\(&quot;R$&quot;#,##0.00\)"/>
    <numFmt numFmtId="225" formatCode="0\ &quot;Ações&quot;"/>
    <numFmt numFmtId="226" formatCode="&quot;R$  &quot;#,##0.00000_);[Red]\(&quot;R$&quot;#,##0.00\)"/>
    <numFmt numFmtId="227" formatCode="&quot;R$ &quot;0.00"/>
    <numFmt numFmtId="228" formatCode="00\ &quot;Mensal.&quot;"/>
    <numFmt numFmtId="229" formatCode="&quot;R$ &quot;\ 00.00"/>
    <numFmt numFmtId="230" formatCode="&quot;R$ &quot;00.00"/>
    <numFmt numFmtId="231" formatCode="&quot; Nº&quot;\ 00"/>
    <numFmt numFmtId="232" formatCode="dd/mm/yy"/>
    <numFmt numFmtId="233" formatCode="0.00000%"/>
    <numFmt numFmtId="234" formatCode="0.0000%"/>
    <numFmt numFmtId="235" formatCode="yy"/>
    <numFmt numFmtId="236" formatCode="00\-000\-000\-000\1/00"/>
  </numFmts>
  <fonts count="112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11"/>
      <color indexed="10"/>
      <name val="Times New Roman"/>
      <family val="1"/>
    </font>
    <font>
      <sz val="11"/>
      <color indexed="14"/>
      <name val="Times New Roman"/>
      <family val="1"/>
    </font>
    <font>
      <b/>
      <sz val="11"/>
      <color indexed="56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Verdana"/>
      <family val="2"/>
    </font>
    <font>
      <sz val="12"/>
      <color indexed="12"/>
      <name val="Verdana"/>
      <family val="2"/>
    </font>
    <font>
      <sz val="12"/>
      <color indexed="14"/>
      <name val="Verdana"/>
      <family val="2"/>
    </font>
    <font>
      <b/>
      <sz val="11"/>
      <color indexed="12"/>
      <name val="Verdana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6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u val="single"/>
      <sz val="14"/>
      <name val="Century Gothic"/>
      <family val="2"/>
    </font>
    <font>
      <b/>
      <sz val="12"/>
      <name val="Century Gothic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i/>
      <u val="single"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1"/>
      <color indexed="10"/>
      <name val="Times New Roman"/>
      <family val="0"/>
    </font>
    <font>
      <b/>
      <sz val="10"/>
      <color indexed="56"/>
      <name val="Arial"/>
      <family val="2"/>
    </font>
    <font>
      <sz val="11"/>
      <color indexed="50"/>
      <name val="Times New Roman"/>
      <family val="1"/>
    </font>
    <font>
      <sz val="11"/>
      <color indexed="12"/>
      <name val="Arial"/>
      <family val="2"/>
    </font>
    <font>
      <b/>
      <sz val="14"/>
      <color indexed="10"/>
      <name val="Times New Roman"/>
      <family val="1"/>
    </font>
    <font>
      <sz val="12"/>
      <color indexed="51"/>
      <name val="Times New Roman"/>
      <family val="1"/>
    </font>
    <font>
      <u val="single"/>
      <sz val="12"/>
      <color indexed="51"/>
      <name val="Times New Roman"/>
      <family val="1"/>
    </font>
    <font>
      <b/>
      <sz val="12"/>
      <color indexed="48"/>
      <name val="Times New Roman"/>
      <family val="1"/>
    </font>
    <font>
      <b/>
      <sz val="14"/>
      <color indexed="51"/>
      <name val="Times New Roman"/>
      <family val="1"/>
    </font>
    <font>
      <b/>
      <sz val="11"/>
      <color indexed="14"/>
      <name val="Verdana"/>
      <family val="2"/>
    </font>
    <font>
      <b/>
      <sz val="10"/>
      <color indexed="14"/>
      <name val="Verdana"/>
      <family val="2"/>
    </font>
    <font>
      <b/>
      <sz val="11"/>
      <color indexed="51"/>
      <name val="Verdana"/>
      <family val="2"/>
    </font>
    <font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4"/>
      <name val="Times New Roman"/>
      <family val="1"/>
    </font>
    <font>
      <b/>
      <sz val="14"/>
      <color indexed="14"/>
      <name val="Times New Roman"/>
      <family val="1"/>
    </font>
    <font>
      <b/>
      <sz val="11"/>
      <color indexed="5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51"/>
      <name val="Times New Roman"/>
      <family val="1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7"/>
      <name val="Times New Roman"/>
      <family val="0"/>
    </font>
    <font>
      <b/>
      <sz val="11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14"/>
      <name val="Times New Roman"/>
      <family val="1"/>
    </font>
    <font>
      <sz val="16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2"/>
      <color indexed="12"/>
      <name val="Arial"/>
      <family val="2"/>
    </font>
    <font>
      <sz val="12"/>
      <color indexed="53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i/>
      <sz val="12"/>
      <color indexed="14"/>
      <name val="Arial"/>
      <family val="2"/>
    </font>
    <font>
      <u val="single"/>
      <sz val="10"/>
      <color indexed="12"/>
      <name val="Arial"/>
      <family val="0"/>
    </font>
    <font>
      <b/>
      <sz val="25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b/>
      <sz val="12"/>
      <color indexed="53"/>
      <name val="Arial"/>
      <family val="2"/>
    </font>
    <font>
      <b/>
      <i/>
      <sz val="16"/>
      <color indexed="14"/>
      <name val="Arial"/>
      <family val="2"/>
    </font>
    <font>
      <sz val="12"/>
      <color indexed="20"/>
      <name val="Times New Roman"/>
      <family val="1"/>
    </font>
    <font>
      <b/>
      <sz val="10"/>
      <color indexed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17"/>
      <name val="Verdana"/>
      <family val="2"/>
    </font>
    <font>
      <b/>
      <sz val="11"/>
      <color indexed="10"/>
      <name val="Verdana"/>
      <family val="2"/>
    </font>
    <font>
      <sz val="16"/>
      <color indexed="12"/>
      <name val="Century Gothic"/>
      <family val="2"/>
    </font>
    <font>
      <sz val="12"/>
      <color indexed="12"/>
      <name val="Century Gothic"/>
      <family val="2"/>
    </font>
    <font>
      <sz val="14"/>
      <color indexed="12"/>
      <name val="Century Gothic"/>
      <family val="2"/>
    </font>
    <font>
      <b/>
      <sz val="8"/>
      <name val="Times New Roman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medium"/>
    </border>
    <border>
      <left style="thick">
        <color indexed="50"/>
      </left>
      <right>
        <color indexed="63"/>
      </right>
      <top style="medium"/>
      <bottom style="medium"/>
    </border>
    <border>
      <left style="thick">
        <color indexed="50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0"/>
      </right>
      <top style="medium"/>
      <bottom style="medium"/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" fontId="34" fillId="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18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18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182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81" fontId="4" fillId="0" borderId="2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183" fontId="6" fillId="0" borderId="0" xfId="19" applyFont="1" applyBorder="1" applyAlignment="1">
      <alignment horizontal="center"/>
    </xf>
    <xf numFmtId="183" fontId="6" fillId="0" borderId="0" xfId="19" applyFont="1" applyBorder="1" applyAlignment="1">
      <alignment/>
    </xf>
    <xf numFmtId="181" fontId="5" fillId="0" borderId="2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center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43" fontId="25" fillId="0" borderId="0" xfId="25" applyFont="1" applyAlignment="1">
      <alignment/>
    </xf>
    <xf numFmtId="4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39" fontId="27" fillId="0" borderId="0" xfId="25" applyNumberFormat="1" applyFont="1" applyBorder="1" applyAlignment="1">
      <alignment/>
    </xf>
    <xf numFmtId="208" fontId="25" fillId="0" borderId="0" xfId="25" applyNumberFormat="1" applyFont="1" applyAlignment="1">
      <alignment/>
    </xf>
    <xf numFmtId="39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9" fontId="25" fillId="0" borderId="0" xfId="0" applyNumberFormat="1" applyFont="1" applyAlignment="1">
      <alignment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9" fontId="28" fillId="0" borderId="12" xfId="0" applyNumberFormat="1" applyFont="1" applyBorder="1" applyAlignment="1">
      <alignment horizontal="center"/>
    </xf>
    <xf numFmtId="14" fontId="28" fillId="0" borderId="13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183" fontId="27" fillId="0" borderId="15" xfId="19" applyFont="1" applyBorder="1" applyAlignment="1" applyProtection="1">
      <alignment/>
      <protection/>
    </xf>
    <xf numFmtId="183" fontId="25" fillId="0" borderId="15" xfId="19" applyFont="1" applyBorder="1" applyAlignment="1" applyProtection="1">
      <alignment/>
      <protection/>
    </xf>
    <xf numFmtId="183" fontId="27" fillId="0" borderId="16" xfId="19" applyFont="1" applyBorder="1" applyAlignment="1" applyProtection="1">
      <alignment/>
      <protection/>
    </xf>
    <xf numFmtId="183" fontId="27" fillId="0" borderId="0" xfId="19" applyFont="1" applyAlignment="1">
      <alignment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183" fontId="8" fillId="0" borderId="0" xfId="19" applyFont="1" applyAlignment="1">
      <alignment horizontal="center"/>
    </xf>
    <xf numFmtId="43" fontId="32" fillId="0" borderId="0" xfId="25" applyFont="1" applyAlignment="1">
      <alignment horizontal="right"/>
    </xf>
    <xf numFmtId="0" fontId="29" fillId="0" borderId="0" xfId="0" applyFont="1" applyAlignment="1">
      <alignment/>
    </xf>
    <xf numFmtId="183" fontId="32" fillId="0" borderId="0" xfId="19" applyFont="1" applyAlignment="1">
      <alignment horizontal="lef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3" fontId="38" fillId="0" borderId="0" xfId="25" applyFont="1" applyAlignment="1">
      <alignment/>
    </xf>
    <xf numFmtId="39" fontId="26" fillId="0" borderId="0" xfId="0" applyNumberFormat="1" applyFont="1" applyBorder="1" applyAlignment="1">
      <alignment/>
    </xf>
    <xf numFmtId="43" fontId="43" fillId="0" borderId="0" xfId="0" applyNumberFormat="1" applyFont="1" applyAlignment="1">
      <alignment/>
    </xf>
    <xf numFmtId="43" fontId="36" fillId="0" borderId="0" xfId="25" applyFont="1" applyAlignment="1">
      <alignment/>
    </xf>
    <xf numFmtId="43" fontId="2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0" borderId="2" xfId="0" applyFont="1" applyFill="1" applyBorder="1" applyAlignment="1" applyProtection="1">
      <alignment/>
      <protection locked="0"/>
    </xf>
    <xf numFmtId="4" fontId="49" fillId="2" borderId="0" xfId="0" applyNumberFormat="1" applyFont="1" applyFill="1" applyBorder="1" applyAlignment="1" applyProtection="1">
      <alignment/>
      <protection locked="0"/>
    </xf>
    <xf numFmtId="187" fontId="49" fillId="2" borderId="0" xfId="0" applyNumberFormat="1" applyFont="1" applyFill="1" applyBorder="1" applyAlignment="1" applyProtection="1">
      <alignment/>
      <protection locked="0"/>
    </xf>
    <xf numFmtId="2" fontId="49" fillId="2" borderId="0" xfId="0" applyNumberFormat="1" applyFont="1" applyFill="1" applyBorder="1" applyAlignment="1" applyProtection="1">
      <alignment/>
      <protection locked="0"/>
    </xf>
    <xf numFmtId="210" fontId="50" fillId="2" borderId="0" xfId="0" applyNumberFormat="1" applyFont="1" applyFill="1" applyBorder="1" applyAlignment="1" applyProtection="1">
      <alignment/>
      <protection locked="0"/>
    </xf>
    <xf numFmtId="187" fontId="50" fillId="2" borderId="0" xfId="0" applyNumberFormat="1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187" fontId="0" fillId="0" borderId="0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11" fillId="0" borderId="19" xfId="0" applyNumberFormat="1" applyFon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 horizontal="center"/>
      <protection locked="0"/>
    </xf>
    <xf numFmtId="187" fontId="0" fillId="0" borderId="0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4" fontId="5" fillId="0" borderId="19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Fill="1" applyBorder="1" applyAlignment="1" applyProtection="1">
      <alignment/>
      <protection locked="0"/>
    </xf>
    <xf numFmtId="187" fontId="51" fillId="0" borderId="22" xfId="0" applyNumberFormat="1" applyFont="1" applyFill="1" applyBorder="1" applyAlignment="1" applyProtection="1">
      <alignment/>
      <protection locked="0"/>
    </xf>
    <xf numFmtId="187" fontId="11" fillId="0" borderId="0" xfId="0" applyNumberFormat="1" applyFont="1" applyFill="1" applyBorder="1" applyAlignment="1" applyProtection="1">
      <alignment/>
      <protection hidden="1"/>
    </xf>
    <xf numFmtId="0" fontId="11" fillId="0" borderId="21" xfId="0" applyFont="1" applyFill="1" applyBorder="1" applyAlignment="1" applyProtection="1">
      <alignment/>
      <protection locked="0"/>
    </xf>
    <xf numFmtId="187" fontId="52" fillId="0" borderId="0" xfId="0" applyNumberFormat="1" applyFont="1" applyFill="1" applyBorder="1" applyAlignment="1" applyProtection="1">
      <alignment/>
      <protection locked="0"/>
    </xf>
    <xf numFmtId="4" fontId="54" fillId="0" borderId="0" xfId="0" applyNumberFormat="1" applyFont="1" applyFill="1" applyBorder="1" applyAlignment="1" applyProtection="1">
      <alignment horizontal="center"/>
      <protection locked="0"/>
    </xf>
    <xf numFmtId="0" fontId="54" fillId="0" borderId="0" xfId="0" applyNumberFormat="1" applyFont="1" applyFill="1" applyBorder="1" applyAlignment="1" applyProtection="1">
      <alignment horizontal="center"/>
      <protection locked="0"/>
    </xf>
    <xf numFmtId="183" fontId="5" fillId="0" borderId="19" xfId="19" applyFont="1" applyFill="1" applyBorder="1" applyAlignment="1" applyProtection="1">
      <alignment/>
      <protection locked="0"/>
    </xf>
    <xf numFmtId="183" fontId="11" fillId="0" borderId="19" xfId="19" applyFont="1" applyFill="1" applyBorder="1" applyAlignment="1" applyProtection="1">
      <alignment/>
      <protection hidden="1"/>
    </xf>
    <xf numFmtId="183" fontId="5" fillId="0" borderId="24" xfId="19" applyFont="1" applyFill="1" applyBorder="1" applyAlignment="1" applyProtection="1">
      <alignment/>
      <protection locked="0"/>
    </xf>
    <xf numFmtId="183" fontId="11" fillId="0" borderId="0" xfId="19" applyFont="1" applyFill="1" applyBorder="1" applyAlignment="1" applyProtection="1">
      <alignment/>
      <protection hidden="1"/>
    </xf>
    <xf numFmtId="183" fontId="52" fillId="0" borderId="24" xfId="19" applyFont="1" applyFill="1" applyBorder="1" applyAlignment="1" applyProtection="1">
      <alignment/>
      <protection locked="0"/>
    </xf>
    <xf numFmtId="183" fontId="7" fillId="0" borderId="23" xfId="19" applyFont="1" applyFill="1" applyBorder="1" applyAlignment="1" applyProtection="1">
      <alignment/>
      <protection locked="0"/>
    </xf>
    <xf numFmtId="183" fontId="52" fillId="0" borderId="23" xfId="19" applyFont="1" applyFill="1" applyBorder="1" applyAlignment="1" applyProtection="1">
      <alignment/>
      <protection locked="0"/>
    </xf>
    <xf numFmtId="0" fontId="11" fillId="2" borderId="25" xfId="0" applyFont="1" applyFill="1" applyBorder="1" applyAlignment="1" applyProtection="1">
      <alignment/>
      <protection locked="0"/>
    </xf>
    <xf numFmtId="0" fontId="49" fillId="2" borderId="26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11" fillId="0" borderId="26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 locked="0"/>
    </xf>
    <xf numFmtId="0" fontId="52" fillId="0" borderId="26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53" fillId="0" borderId="27" xfId="0" applyFon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54" fillId="0" borderId="26" xfId="0" applyNumberFormat="1" applyFont="1" applyFill="1" applyBorder="1" applyAlignment="1" applyProtection="1">
      <alignment horizontal="center"/>
      <protection locked="0"/>
    </xf>
    <xf numFmtId="183" fontId="52" fillId="0" borderId="26" xfId="19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50" fillId="2" borderId="26" xfId="0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210" fontId="0" fillId="0" borderId="32" xfId="0" applyNumberFormat="1" applyFill="1" applyBorder="1" applyAlignment="1" applyProtection="1">
      <alignment/>
      <protection locked="0"/>
    </xf>
    <xf numFmtId="187" fontId="0" fillId="0" borderId="32" xfId="0" applyNumberFormat="1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11" fillId="3" borderId="34" xfId="0" applyFont="1" applyFill="1" applyBorder="1" applyAlignment="1" applyProtection="1">
      <alignment horizontal="right"/>
      <protection locked="0"/>
    </xf>
    <xf numFmtId="2" fontId="0" fillId="3" borderId="35" xfId="0" applyNumberFormat="1" applyFill="1" applyBorder="1" applyAlignment="1" applyProtection="1">
      <alignment/>
      <protection locked="0"/>
    </xf>
    <xf numFmtId="0" fontId="0" fillId="3" borderId="36" xfId="0" applyFill="1" applyBorder="1" applyAlignment="1" applyProtection="1">
      <alignment/>
      <protection locked="0"/>
    </xf>
    <xf numFmtId="0" fontId="0" fillId="3" borderId="27" xfId="0" applyFill="1" applyBorder="1" applyAlignment="1" applyProtection="1">
      <alignment/>
      <protection locked="0"/>
    </xf>
    <xf numFmtId="2" fontId="0" fillId="3" borderId="19" xfId="0" applyNumberFormat="1" applyFill="1" applyBorder="1" applyAlignment="1" applyProtection="1">
      <alignment/>
      <protection locked="0"/>
    </xf>
    <xf numFmtId="0" fontId="0" fillId="3" borderId="37" xfId="0" applyFill="1" applyBorder="1" applyAlignment="1" applyProtection="1">
      <alignment/>
      <protection locked="0"/>
    </xf>
    <xf numFmtId="197" fontId="55" fillId="3" borderId="35" xfId="0" applyNumberFormat="1" applyFont="1" applyFill="1" applyBorder="1" applyAlignment="1" applyProtection="1">
      <alignment/>
      <protection locked="0"/>
    </xf>
    <xf numFmtId="183" fontId="8" fillId="0" borderId="0" xfId="19" applyFont="1" applyBorder="1" applyAlignment="1">
      <alignment/>
    </xf>
    <xf numFmtId="0" fontId="9" fillId="0" borderId="0" xfId="0" applyFont="1" applyBorder="1" applyAlignment="1">
      <alignment/>
    </xf>
    <xf numFmtId="183" fontId="9" fillId="0" borderId="0" xfId="19" applyFont="1" applyBorder="1" applyAlignment="1">
      <alignment/>
    </xf>
    <xf numFmtId="183" fontId="31" fillId="0" borderId="0" xfId="19" applyFont="1" applyBorder="1" applyAlignment="1">
      <alignment/>
    </xf>
    <xf numFmtId="202" fontId="19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Border="1" applyAlignment="1">
      <alignment/>
    </xf>
    <xf numFmtId="196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181" fontId="61" fillId="0" borderId="0" xfId="0" applyNumberFormat="1" applyFont="1" applyBorder="1" applyAlignment="1" applyProtection="1">
      <alignment horizontal="center"/>
      <protection/>
    </xf>
    <xf numFmtId="181" fontId="63" fillId="0" borderId="0" xfId="0" applyNumberFormat="1" applyFont="1" applyBorder="1" applyAlignment="1" applyProtection="1">
      <alignment horizontal="center"/>
      <protection/>
    </xf>
    <xf numFmtId="181" fontId="63" fillId="0" borderId="0" xfId="0" applyNumberFormat="1" applyFont="1" applyBorder="1" applyAlignment="1" applyProtection="1">
      <alignment horizontal="right"/>
      <protection/>
    </xf>
    <xf numFmtId="20" fontId="62" fillId="0" borderId="0" xfId="0" applyNumberFormat="1" applyFont="1" applyBorder="1" applyAlignment="1" applyProtection="1">
      <alignment horizontal="right"/>
      <protection/>
    </xf>
    <xf numFmtId="43" fontId="8" fillId="0" borderId="0" xfId="19" applyNumberFormat="1" applyFont="1" applyAlignment="1">
      <alignment horizontal="center"/>
    </xf>
    <xf numFmtId="0" fontId="30" fillId="0" borderId="14" xfId="0" applyNumberFormat="1" applyFont="1" applyBorder="1" applyAlignment="1">
      <alignment/>
    </xf>
    <xf numFmtId="0" fontId="9" fillId="0" borderId="14" xfId="0" applyNumberFormat="1" applyFont="1" applyBorder="1" applyAlignment="1" applyProtection="1">
      <alignment horizontal="center"/>
      <protection/>
    </xf>
    <xf numFmtId="183" fontId="31" fillId="0" borderId="0" xfId="19" applyFont="1" applyAlignment="1">
      <alignment horizontal="center"/>
    </xf>
    <xf numFmtId="0" fontId="0" fillId="0" borderId="18" xfId="0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187" fontId="0" fillId="0" borderId="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35" fillId="0" borderId="21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187" fontId="0" fillId="0" borderId="19" xfId="0" applyNumberFormat="1" applyBorder="1" applyAlignment="1">
      <alignment/>
    </xf>
    <xf numFmtId="0" fontId="0" fillId="3" borderId="18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2" fontId="49" fillId="4" borderId="0" xfId="0" applyNumberFormat="1" applyFont="1" applyFill="1" applyBorder="1" applyAlignment="1" applyProtection="1">
      <alignment/>
      <protection locked="0"/>
    </xf>
    <xf numFmtId="187" fontId="49" fillId="4" borderId="0" xfId="0" applyNumberFormat="1" applyFont="1" applyFill="1" applyBorder="1" applyAlignment="1" applyProtection="1">
      <alignment/>
      <protection locked="0"/>
    </xf>
    <xf numFmtId="0" fontId="49" fillId="4" borderId="21" xfId="0" applyFont="1" applyFill="1" applyBorder="1" applyAlignment="1" applyProtection="1">
      <alignment/>
      <protection locked="0"/>
    </xf>
    <xf numFmtId="0" fontId="11" fillId="4" borderId="2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38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/>
      <protection locked="0"/>
    </xf>
    <xf numFmtId="187" fontId="5" fillId="0" borderId="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4" fontId="50" fillId="4" borderId="0" xfId="0" applyNumberFormat="1" applyFont="1" applyFill="1" applyBorder="1" applyAlignment="1" applyProtection="1">
      <alignment/>
      <protection locked="0"/>
    </xf>
    <xf numFmtId="187" fontId="50" fillId="4" borderId="0" xfId="0" applyNumberFormat="1" applyFont="1" applyFill="1" applyBorder="1" applyAlignment="1" applyProtection="1">
      <alignment/>
      <protection locked="0"/>
    </xf>
    <xf numFmtId="0" fontId="50" fillId="4" borderId="21" xfId="0" applyFont="1" applyFill="1" applyBorder="1" applyAlignment="1" applyProtection="1">
      <alignment/>
      <protection locked="0"/>
    </xf>
    <xf numFmtId="187" fontId="7" fillId="0" borderId="0" xfId="0" applyNumberFormat="1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/>
      <protection locked="0"/>
    </xf>
    <xf numFmtId="4" fontId="7" fillId="0" borderId="22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4" fontId="5" fillId="0" borderId="22" xfId="0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4" fontId="7" fillId="0" borderId="19" xfId="0" applyNumberFormat="1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4" fontId="7" fillId="0" borderId="24" xfId="0" applyNumberFormat="1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4" fontId="7" fillId="0" borderId="22" xfId="0" applyNumberFormat="1" applyFont="1" applyBorder="1" applyAlignment="1" applyProtection="1">
      <alignment/>
      <protection locked="0"/>
    </xf>
    <xf numFmtId="0" fontId="12" fillId="0" borderId="41" xfId="0" applyFont="1" applyBorder="1" applyAlignment="1" applyProtection="1">
      <alignment/>
      <protection locked="0"/>
    </xf>
    <xf numFmtId="4" fontId="11" fillId="0" borderId="42" xfId="0" applyNumberFormat="1" applyFont="1" applyBorder="1" applyAlignment="1" applyProtection="1">
      <alignment/>
      <protection hidden="1"/>
    </xf>
    <xf numFmtId="187" fontId="11" fillId="0" borderId="0" xfId="0" applyNumberFormat="1" applyFont="1" applyBorder="1" applyAlignment="1" applyProtection="1">
      <alignment/>
      <protection hidden="1"/>
    </xf>
    <xf numFmtId="0" fontId="11" fillId="0" borderId="21" xfId="0" applyFont="1" applyBorder="1" applyAlignment="1" applyProtection="1">
      <alignment/>
      <protection locked="0"/>
    </xf>
    <xf numFmtId="0" fontId="12" fillId="0" borderId="2" xfId="0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hidden="1"/>
    </xf>
    <xf numFmtId="4" fontId="50" fillId="0" borderId="0" xfId="0" applyNumberFormat="1" applyFont="1" applyFill="1" applyBorder="1" applyAlignment="1" applyProtection="1">
      <alignment/>
      <protection locked="0"/>
    </xf>
    <xf numFmtId="187" fontId="50" fillId="0" borderId="0" xfId="0" applyNumberFormat="1" applyFont="1" applyFill="1" applyBorder="1" applyAlignment="1" applyProtection="1">
      <alignment/>
      <protection locked="0"/>
    </xf>
    <xf numFmtId="0" fontId="50" fillId="0" borderId="21" xfId="0" applyFont="1" applyFill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4" fontId="11" fillId="0" borderId="19" xfId="0" applyNumberFormat="1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locked="0"/>
    </xf>
    <xf numFmtId="0" fontId="68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 locked="0"/>
    </xf>
    <xf numFmtId="2" fontId="0" fillId="0" borderId="0" xfId="0" applyNumberFormat="1" applyAlignment="1" applyProtection="1">
      <alignment/>
      <protection hidden="1" locked="0"/>
    </xf>
    <xf numFmtId="0" fontId="0" fillId="5" borderId="43" xfId="0" applyFill="1" applyBorder="1" applyAlignment="1" applyProtection="1">
      <alignment/>
      <protection hidden="1" locked="0"/>
    </xf>
    <xf numFmtId="4" fontId="0" fillId="5" borderId="17" xfId="0" applyNumberFormat="1" applyFill="1" applyBorder="1" applyAlignment="1" applyProtection="1">
      <alignment/>
      <protection hidden="1" locked="0"/>
    </xf>
    <xf numFmtId="0" fontId="0" fillId="5" borderId="44" xfId="0" applyFill="1" applyBorder="1" applyAlignment="1" applyProtection="1">
      <alignment/>
      <protection hidden="1" locked="0"/>
    </xf>
    <xf numFmtId="0" fontId="34" fillId="0" borderId="0" xfId="0" applyFont="1" applyAlignment="1" applyProtection="1">
      <alignment/>
      <protection hidden="1" locked="0"/>
    </xf>
    <xf numFmtId="0" fontId="0" fillId="5" borderId="45" xfId="0" applyFill="1" applyBorder="1" applyAlignment="1" applyProtection="1">
      <alignment horizontal="center"/>
      <protection hidden="1" locked="0"/>
    </xf>
    <xf numFmtId="0" fontId="0" fillId="5" borderId="20" xfId="0" applyFill="1" applyBorder="1" applyAlignment="1" applyProtection="1">
      <alignment horizontal="center"/>
      <protection hidden="1" locked="0"/>
    </xf>
    <xf numFmtId="4" fontId="0" fillId="5" borderId="45" xfId="0" applyNumberFormat="1" applyFill="1" applyBorder="1" applyAlignment="1" applyProtection="1">
      <alignment/>
      <protection hidden="1" locked="0"/>
    </xf>
    <xf numFmtId="0" fontId="0" fillId="5" borderId="46" xfId="0" applyFill="1" applyBorder="1" applyAlignment="1" applyProtection="1">
      <alignment horizontal="center"/>
      <protection hidden="1" locked="0"/>
    </xf>
    <xf numFmtId="0" fontId="34" fillId="6" borderId="47" xfId="0" applyFont="1" applyFill="1" applyBorder="1" applyAlignment="1" applyProtection="1">
      <alignment/>
      <protection hidden="1" locked="0"/>
    </xf>
    <xf numFmtId="0" fontId="34" fillId="6" borderId="24" xfId="0" applyFont="1" applyFill="1" applyBorder="1" applyAlignment="1" applyProtection="1">
      <alignment/>
      <protection hidden="1" locked="0"/>
    </xf>
    <xf numFmtId="4" fontId="34" fillId="6" borderId="23" xfId="0" applyNumberFormat="1" applyFont="1" applyFill="1" applyBorder="1" applyAlignment="1" applyProtection="1">
      <alignment/>
      <protection hidden="1" locked="0"/>
    </xf>
    <xf numFmtId="0" fontId="0" fillId="5" borderId="24" xfId="0" applyFill="1" applyBorder="1" applyAlignment="1" applyProtection="1">
      <alignment/>
      <protection hidden="1" locked="0"/>
    </xf>
    <xf numFmtId="4" fontId="0" fillId="5" borderId="23" xfId="0" applyNumberFormat="1" applyFill="1" applyBorder="1" applyAlignment="1" applyProtection="1">
      <alignment/>
      <protection hidden="1" locked="0"/>
    </xf>
    <xf numFmtId="4" fontId="0" fillId="5" borderId="48" xfId="0" applyNumberFormat="1" applyFill="1" applyBorder="1" applyAlignment="1" applyProtection="1">
      <alignment/>
      <protection hidden="1" locked="0"/>
    </xf>
    <xf numFmtId="0" fontId="0" fillId="5" borderId="3" xfId="0" applyFill="1" applyBorder="1" applyAlignment="1" applyProtection="1">
      <alignment/>
      <protection hidden="1" locked="0"/>
    </xf>
    <xf numFmtId="4" fontId="0" fillId="5" borderId="1" xfId="0" applyNumberFormat="1" applyFill="1" applyBorder="1" applyAlignment="1" applyProtection="1">
      <alignment/>
      <protection hidden="1" locked="0"/>
    </xf>
    <xf numFmtId="0" fontId="0" fillId="5" borderId="49" xfId="0" applyFill="1" applyBorder="1" applyAlignment="1" applyProtection="1">
      <alignment/>
      <protection hidden="1" locked="0"/>
    </xf>
    <xf numFmtId="4" fontId="0" fillId="5" borderId="50" xfId="0" applyNumberFormat="1" applyFill="1" applyBorder="1" applyAlignment="1" applyProtection="1">
      <alignment/>
      <protection hidden="1" locked="0"/>
    </xf>
    <xf numFmtId="4" fontId="0" fillId="5" borderId="51" xfId="0" applyNumberFormat="1" applyFill="1" applyBorder="1" applyAlignment="1" applyProtection="1">
      <alignment/>
      <protection hidden="1" locked="0"/>
    </xf>
    <xf numFmtId="0" fontId="0" fillId="5" borderId="52" xfId="0" applyFill="1" applyBorder="1" applyAlignment="1" applyProtection="1">
      <alignment/>
      <protection hidden="1" locked="0"/>
    </xf>
    <xf numFmtId="0" fontId="0" fillId="7" borderId="53" xfId="0" applyFill="1" applyBorder="1" applyAlignment="1" applyProtection="1">
      <alignment/>
      <protection hidden="1" locked="0"/>
    </xf>
    <xf numFmtId="0" fontId="0" fillId="7" borderId="54" xfId="0" applyFill="1" applyBorder="1" applyAlignment="1" applyProtection="1">
      <alignment/>
      <protection hidden="1" locked="0"/>
    </xf>
    <xf numFmtId="2" fontId="0" fillId="7" borderId="54" xfId="0" applyNumberFormat="1" applyFill="1" applyBorder="1" applyAlignment="1" applyProtection="1">
      <alignment/>
      <protection hidden="1" locked="0"/>
    </xf>
    <xf numFmtId="0" fontId="0" fillId="7" borderId="55" xfId="0" applyFill="1" applyBorder="1" applyAlignment="1" applyProtection="1">
      <alignment horizontal="center"/>
      <protection hidden="1" locked="0"/>
    </xf>
    <xf numFmtId="0" fontId="17" fillId="7" borderId="56" xfId="0" applyFont="1" applyFill="1" applyBorder="1" applyAlignment="1" applyProtection="1">
      <alignment/>
      <protection hidden="1" locked="0"/>
    </xf>
    <xf numFmtId="0" fontId="11" fillId="7" borderId="0" xfId="0" applyFont="1" applyFill="1" applyBorder="1" applyAlignment="1" applyProtection="1">
      <alignment/>
      <protection hidden="1" locked="0"/>
    </xf>
    <xf numFmtId="2" fontId="24" fillId="7" borderId="0" xfId="0" applyNumberFormat="1" applyFont="1" applyFill="1" applyBorder="1" applyAlignment="1" applyProtection="1">
      <alignment/>
      <protection hidden="1" locked="0"/>
    </xf>
    <xf numFmtId="0" fontId="0" fillId="7" borderId="57" xfId="0" applyFill="1" applyBorder="1" applyAlignment="1" applyProtection="1">
      <alignment/>
      <protection hidden="1" locked="0"/>
    </xf>
    <xf numFmtId="0" fontId="69" fillId="7" borderId="58" xfId="16" applyFont="1" applyFill="1" applyBorder="1" applyAlignment="1" applyProtection="1">
      <alignment vertical="center"/>
      <protection hidden="1" locked="0"/>
    </xf>
    <xf numFmtId="0" fontId="0" fillId="7" borderId="19" xfId="0" applyFill="1" applyBorder="1" applyAlignment="1" applyProtection="1">
      <alignment/>
      <protection hidden="1" locked="0"/>
    </xf>
    <xf numFmtId="2" fontId="0" fillId="7" borderId="19" xfId="0" applyNumberFormat="1" applyFill="1" applyBorder="1" applyAlignment="1" applyProtection="1">
      <alignment/>
      <protection hidden="1" locked="0"/>
    </xf>
    <xf numFmtId="0" fontId="0" fillId="7" borderId="59" xfId="0" applyFill="1" applyBorder="1" applyAlignment="1" applyProtection="1">
      <alignment/>
      <protection hidden="1" locked="0"/>
    </xf>
    <xf numFmtId="0" fontId="0" fillId="4" borderId="58" xfId="0" applyFill="1" applyBorder="1" applyAlignment="1" applyProtection="1">
      <alignment/>
      <protection hidden="1" locked="0"/>
    </xf>
    <xf numFmtId="0" fontId="0" fillId="4" borderId="19" xfId="0" applyFill="1" applyBorder="1" applyAlignment="1" applyProtection="1">
      <alignment/>
      <protection hidden="1" locked="0"/>
    </xf>
    <xf numFmtId="4" fontId="0" fillId="4" borderId="19" xfId="0" applyNumberFormat="1" applyFill="1" applyBorder="1" applyAlignment="1" applyProtection="1">
      <alignment/>
      <protection hidden="1" locked="0"/>
    </xf>
    <xf numFmtId="0" fontId="0" fillId="4" borderId="19" xfId="0" applyNumberFormat="1" applyFill="1" applyBorder="1" applyAlignment="1" applyProtection="1">
      <alignment horizontal="left"/>
      <protection hidden="1" locked="0"/>
    </xf>
    <xf numFmtId="0" fontId="0" fillId="4" borderId="43" xfId="0" applyFill="1" applyBorder="1" applyAlignment="1" applyProtection="1">
      <alignment/>
      <protection hidden="1" locked="0"/>
    </xf>
    <xf numFmtId="0" fontId="0" fillId="4" borderId="56" xfId="0" applyFill="1" applyBorder="1" applyAlignment="1" applyProtection="1">
      <alignment horizontal="right"/>
      <protection hidden="1" locked="0"/>
    </xf>
    <xf numFmtId="0" fontId="0" fillId="4" borderId="58" xfId="0" applyFill="1" applyBorder="1" applyAlignment="1" applyProtection="1">
      <alignment horizontal="right"/>
      <protection hidden="1" locked="0"/>
    </xf>
    <xf numFmtId="0" fontId="0" fillId="3" borderId="0" xfId="0" applyFill="1" applyBorder="1" applyAlignment="1" applyProtection="1">
      <alignment horizontal="left"/>
      <protection hidden="1" locked="0"/>
    </xf>
    <xf numFmtId="0" fontId="0" fillId="3" borderId="19" xfId="0" applyFill="1" applyBorder="1" applyAlignment="1" applyProtection="1">
      <alignment horizontal="left"/>
      <protection hidden="1" locked="0"/>
    </xf>
    <xf numFmtId="0" fontId="0" fillId="3" borderId="0" xfId="0" applyFill="1" applyBorder="1" applyAlignment="1" applyProtection="1">
      <alignment horizontal="right"/>
      <protection hidden="1" locked="0"/>
    </xf>
    <xf numFmtId="4" fontId="0" fillId="3" borderId="0" xfId="0" applyNumberFormat="1" applyFill="1" applyBorder="1" applyAlignment="1" applyProtection="1">
      <alignment/>
      <protection hidden="1" locked="0"/>
    </xf>
    <xf numFmtId="0" fontId="0" fillId="3" borderId="57" xfId="0" applyFill="1" applyBorder="1" applyAlignment="1" applyProtection="1">
      <alignment/>
      <protection hidden="1" locked="0"/>
    </xf>
    <xf numFmtId="0" fontId="0" fillId="3" borderId="19" xfId="0" applyFill="1" applyBorder="1" applyAlignment="1" applyProtection="1">
      <alignment horizontal="right"/>
      <protection hidden="1" locked="0"/>
    </xf>
    <xf numFmtId="4" fontId="0" fillId="3" borderId="19" xfId="0" applyNumberFormat="1" applyFill="1" applyBorder="1" applyAlignment="1" applyProtection="1">
      <alignment/>
      <protection hidden="1" locked="0"/>
    </xf>
    <xf numFmtId="0" fontId="0" fillId="3" borderId="59" xfId="0" applyFill="1" applyBorder="1" applyAlignment="1" applyProtection="1">
      <alignment/>
      <protection hidden="1" locked="0"/>
    </xf>
    <xf numFmtId="0" fontId="0" fillId="8" borderId="60" xfId="0" applyFill="1" applyBorder="1" applyAlignment="1" applyProtection="1">
      <alignment/>
      <protection hidden="1" locked="0"/>
    </xf>
    <xf numFmtId="0" fontId="0" fillId="8" borderId="61" xfId="0" applyFill="1" applyBorder="1" applyAlignment="1" applyProtection="1">
      <alignment/>
      <protection hidden="1" locked="0"/>
    </xf>
    <xf numFmtId="0" fontId="0" fillId="8" borderId="1" xfId="0" applyFill="1" applyBorder="1" applyAlignment="1" applyProtection="1">
      <alignment/>
      <protection hidden="1" locked="0"/>
    </xf>
    <xf numFmtId="4" fontId="0" fillId="8" borderId="2" xfId="0" applyNumberFormat="1" applyFill="1" applyBorder="1" applyAlignment="1" applyProtection="1">
      <alignment/>
      <protection hidden="1" locked="0"/>
    </xf>
    <xf numFmtId="4" fontId="0" fillId="8" borderId="17" xfId="0" applyNumberFormat="1" applyFill="1" applyBorder="1" applyAlignment="1" applyProtection="1">
      <alignment/>
      <protection hidden="1" locked="0"/>
    </xf>
    <xf numFmtId="0" fontId="0" fillId="8" borderId="2" xfId="0" applyFill="1" applyBorder="1" applyAlignment="1" applyProtection="1">
      <alignment/>
      <protection hidden="1" locked="0"/>
    </xf>
    <xf numFmtId="0" fontId="0" fillId="8" borderId="44" xfId="0" applyFill="1" applyBorder="1" applyAlignment="1" applyProtection="1">
      <alignment/>
      <protection hidden="1" locked="0"/>
    </xf>
    <xf numFmtId="0" fontId="0" fillId="8" borderId="62" xfId="0" applyFill="1" applyBorder="1" applyAlignment="1" applyProtection="1">
      <alignment/>
      <protection hidden="1" locked="0"/>
    </xf>
    <xf numFmtId="0" fontId="50" fillId="8" borderId="63" xfId="0" applyFont="1" applyFill="1" applyBorder="1" applyAlignment="1" applyProtection="1">
      <alignment horizontal="center"/>
      <protection hidden="1" locked="0"/>
    </xf>
    <xf numFmtId="0" fontId="50" fillId="8" borderId="2" xfId="0" applyFont="1" applyFill="1" applyBorder="1" applyAlignment="1" applyProtection="1">
      <alignment horizontal="center"/>
      <protection hidden="1" locked="0"/>
    </xf>
    <xf numFmtId="4" fontId="0" fillId="8" borderId="21" xfId="0" applyNumberFormat="1" applyFill="1" applyBorder="1" applyAlignment="1" applyProtection="1">
      <alignment/>
      <protection hidden="1" locked="0"/>
    </xf>
    <xf numFmtId="0" fontId="0" fillId="8" borderId="57" xfId="0" applyFill="1" applyBorder="1" applyAlignment="1" applyProtection="1">
      <alignment/>
      <protection hidden="1" locked="0"/>
    </xf>
    <xf numFmtId="0" fontId="50" fillId="8" borderId="62" xfId="0" applyFont="1" applyFill="1" applyBorder="1" applyAlignment="1" applyProtection="1">
      <alignment horizontal="center"/>
      <protection hidden="1" locked="0"/>
    </xf>
    <xf numFmtId="0" fontId="34" fillId="8" borderId="2" xfId="0" applyFont="1" applyFill="1" applyBorder="1" applyAlignment="1" applyProtection="1">
      <alignment/>
      <protection hidden="1" locked="0"/>
    </xf>
    <xf numFmtId="0" fontId="34" fillId="8" borderId="63" xfId="0" applyFont="1" applyFill="1" applyBorder="1" applyAlignment="1" applyProtection="1">
      <alignment/>
      <protection hidden="1" locked="0"/>
    </xf>
    <xf numFmtId="0" fontId="0" fillId="8" borderId="45" xfId="0" applyFill="1" applyBorder="1" applyAlignment="1" applyProtection="1">
      <alignment/>
      <protection hidden="1" locked="0"/>
    </xf>
    <xf numFmtId="0" fontId="0" fillId="8" borderId="18" xfId="0" applyFill="1" applyBorder="1" applyAlignment="1" applyProtection="1">
      <alignment/>
      <protection hidden="1" locked="0"/>
    </xf>
    <xf numFmtId="4" fontId="0" fillId="8" borderId="18" xfId="0" applyNumberFormat="1" applyFill="1" applyBorder="1" applyAlignment="1" applyProtection="1">
      <alignment/>
      <protection hidden="1" locked="0"/>
    </xf>
    <xf numFmtId="4" fontId="0" fillId="8" borderId="20" xfId="0" applyNumberFormat="1" applyFill="1" applyBorder="1" applyAlignment="1" applyProtection="1">
      <alignment/>
      <protection hidden="1" locked="0"/>
    </xf>
    <xf numFmtId="0" fontId="0" fillId="8" borderId="59" xfId="0" applyFill="1" applyBorder="1" applyAlignment="1" applyProtection="1">
      <alignment/>
      <protection hidden="1" locked="0"/>
    </xf>
    <xf numFmtId="0" fontId="7" fillId="8" borderId="47" xfId="0" applyFont="1" applyFill="1" applyBorder="1" applyAlignment="1" applyProtection="1">
      <alignment/>
      <protection hidden="1" locked="0"/>
    </xf>
    <xf numFmtId="0" fontId="7" fillId="8" borderId="58" xfId="0" applyFont="1" applyFill="1" applyBorder="1" applyAlignment="1" applyProtection="1">
      <alignment/>
      <protection hidden="1" locked="0"/>
    </xf>
    <xf numFmtId="4" fontId="11" fillId="5" borderId="18" xfId="0" applyNumberFormat="1" applyFont="1" applyFill="1" applyBorder="1" applyAlignment="1" applyProtection="1">
      <alignment/>
      <protection hidden="1" locked="0"/>
    </xf>
    <xf numFmtId="4" fontId="11" fillId="5" borderId="64" xfId="0" applyNumberFormat="1" applyFont="1" applyFill="1" applyBorder="1" applyAlignment="1" applyProtection="1">
      <alignment/>
      <protection hidden="1" locked="0"/>
    </xf>
    <xf numFmtId="0" fontId="7" fillId="2" borderId="47" xfId="0" applyFont="1" applyFill="1" applyBorder="1" applyAlignment="1" applyProtection="1">
      <alignment/>
      <protection hidden="1" locked="0"/>
    </xf>
    <xf numFmtId="0" fontId="0" fillId="2" borderId="46" xfId="0" applyFill="1" applyBorder="1" applyAlignment="1" applyProtection="1">
      <alignment/>
      <protection hidden="1" locked="0"/>
    </xf>
    <xf numFmtId="0" fontId="0" fillId="2" borderId="48" xfId="0" applyFill="1" applyBorder="1" applyAlignment="1" applyProtection="1">
      <alignment/>
      <protection hidden="1" locked="0"/>
    </xf>
    <xf numFmtId="4" fontId="0" fillId="2" borderId="46" xfId="0" applyNumberFormat="1" applyFill="1" applyBorder="1" applyAlignment="1" applyProtection="1">
      <alignment horizontal="center"/>
      <protection hidden="1" locked="0"/>
    </xf>
    <xf numFmtId="4" fontId="0" fillId="2" borderId="23" xfId="0" applyNumberFormat="1" applyFill="1" applyBorder="1" applyAlignment="1" applyProtection="1">
      <alignment horizontal="center"/>
      <protection hidden="1" locked="0"/>
    </xf>
    <xf numFmtId="4" fontId="0" fillId="2" borderId="64" xfId="0" applyNumberFormat="1" applyFill="1" applyBorder="1" applyAlignment="1" applyProtection="1">
      <alignment horizontal="center"/>
      <protection hidden="1" locked="0"/>
    </xf>
    <xf numFmtId="0" fontId="0" fillId="2" borderId="47" xfId="0" applyFill="1" applyBorder="1" applyAlignment="1" applyProtection="1">
      <alignment/>
      <protection hidden="1" locked="0"/>
    </xf>
    <xf numFmtId="0" fontId="0" fillId="2" borderId="65" xfId="0" applyFill="1" applyBorder="1" applyAlignment="1" applyProtection="1">
      <alignment/>
      <protection hidden="1" locked="0"/>
    </xf>
    <xf numFmtId="0" fontId="0" fillId="2" borderId="66" xfId="0" applyFill="1" applyBorder="1" applyAlignment="1" applyProtection="1">
      <alignment vertical="top"/>
      <protection hidden="1" locked="0"/>
    </xf>
    <xf numFmtId="4" fontId="11" fillId="6" borderId="48" xfId="0" applyNumberFormat="1" applyFont="1" applyFill="1" applyBorder="1" applyAlignment="1" applyProtection="1">
      <alignment/>
      <protection hidden="1" locked="0"/>
    </xf>
    <xf numFmtId="4" fontId="11" fillId="6" borderId="43" xfId="0" applyNumberFormat="1" applyFont="1" applyFill="1" applyBorder="1" applyAlignment="1" applyProtection="1">
      <alignment/>
      <protection hidden="1" locked="0"/>
    </xf>
    <xf numFmtId="0" fontId="0" fillId="8" borderId="67" xfId="0" applyFill="1" applyBorder="1" applyAlignment="1" applyProtection="1">
      <alignment vertical="center"/>
      <protection hidden="1" locked="0"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213" fontId="72" fillId="0" borderId="0" xfId="0" applyNumberFormat="1" applyFont="1" applyAlignment="1">
      <alignment horizontal="center"/>
    </xf>
    <xf numFmtId="0" fontId="5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14" fontId="5" fillId="0" borderId="0" xfId="0" applyNumberFormat="1" applyFont="1" applyAlignment="1">
      <alignment/>
    </xf>
    <xf numFmtId="215" fontId="7" fillId="0" borderId="0" xfId="19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4" fillId="0" borderId="0" xfId="0" applyFont="1" applyAlignment="1">
      <alignment/>
    </xf>
    <xf numFmtId="0" fontId="34" fillId="0" borderId="68" xfId="0" applyFont="1" applyFill="1" applyBorder="1" applyAlignment="1">
      <alignment/>
    </xf>
    <xf numFmtId="0" fontId="73" fillId="0" borderId="69" xfId="0" applyFont="1" applyFill="1" applyBorder="1" applyAlignment="1">
      <alignment horizontal="center"/>
    </xf>
    <xf numFmtId="0" fontId="73" fillId="0" borderId="70" xfId="0" applyFont="1" applyFill="1" applyBorder="1" applyAlignment="1">
      <alignment horizontal="justify"/>
    </xf>
    <xf numFmtId="0" fontId="74" fillId="8" borderId="71" xfId="0" applyFont="1" applyFill="1" applyBorder="1" applyAlignment="1">
      <alignment horizontal="right"/>
    </xf>
    <xf numFmtId="0" fontId="74" fillId="8" borderId="69" xfId="0" applyFont="1" applyFill="1" applyBorder="1" applyAlignment="1">
      <alignment horizontal="right"/>
    </xf>
    <xf numFmtId="0" fontId="74" fillId="8" borderId="72" xfId="0" applyFont="1" applyFill="1" applyBorder="1" applyAlignment="1">
      <alignment horizontal="right"/>
    </xf>
    <xf numFmtId="0" fontId="4" fillId="8" borderId="0" xfId="0" applyFont="1" applyFill="1" applyAlignment="1">
      <alignment/>
    </xf>
    <xf numFmtId="0" fontId="11" fillId="8" borderId="68" xfId="0" applyFont="1" applyFill="1" applyBorder="1" applyAlignment="1">
      <alignment/>
    </xf>
    <xf numFmtId="14" fontId="73" fillId="0" borderId="70" xfId="0" applyNumberFormat="1" applyFont="1" applyFill="1" applyBorder="1" applyAlignment="1">
      <alignment horizontal="justify"/>
    </xf>
    <xf numFmtId="0" fontId="7" fillId="0" borderId="68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215" fontId="73" fillId="0" borderId="73" xfId="19" applyNumberFormat="1" applyFont="1" applyFill="1" applyBorder="1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Fill="1" applyAlignment="1" applyProtection="1">
      <alignment/>
      <protection locked="0"/>
    </xf>
    <xf numFmtId="0" fontId="78" fillId="0" borderId="0" xfId="0" applyFont="1" applyBorder="1" applyAlignment="1">
      <alignment/>
    </xf>
    <xf numFmtId="183" fontId="38" fillId="0" borderId="0" xfId="19" applyFont="1" applyAlignment="1">
      <alignment/>
    </xf>
    <xf numFmtId="183" fontId="36" fillId="0" borderId="0" xfId="19" applyFont="1" applyAlignment="1">
      <alignment/>
    </xf>
    <xf numFmtId="183" fontId="39" fillId="0" borderId="0" xfId="19" applyFont="1" applyAlignment="1">
      <alignment/>
    </xf>
    <xf numFmtId="183" fontId="42" fillId="0" borderId="0" xfId="19" applyFont="1" applyAlignment="1">
      <alignment/>
    </xf>
    <xf numFmtId="0" fontId="0" fillId="0" borderId="0" xfId="0" applyFont="1" applyAlignment="1">
      <alignment/>
    </xf>
    <xf numFmtId="0" fontId="80" fillId="0" borderId="0" xfId="0" applyFont="1" applyAlignment="1">
      <alignment horizontal="center"/>
    </xf>
    <xf numFmtId="0" fontId="45" fillId="0" borderId="0" xfId="16" applyFont="1" applyAlignment="1">
      <alignment horizontal="center"/>
    </xf>
    <xf numFmtId="0" fontId="0" fillId="0" borderId="0" xfId="0" applyFont="1" applyAlignment="1">
      <alignment horizontal="center"/>
    </xf>
    <xf numFmtId="0" fontId="81" fillId="0" borderId="0" xfId="16" applyFont="1" applyAlignment="1">
      <alignment horizontal="center"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22" fontId="82" fillId="0" borderId="0" xfId="0" applyNumberFormat="1" applyFont="1" applyAlignment="1">
      <alignment/>
    </xf>
    <xf numFmtId="14" fontId="82" fillId="0" borderId="0" xfId="0" applyNumberFormat="1" applyFont="1" applyAlignment="1">
      <alignment/>
    </xf>
    <xf numFmtId="0" fontId="16" fillId="0" borderId="74" xfId="23" applyFont="1" applyBorder="1" applyAlignment="1">
      <alignment horizontal="right"/>
      <protection/>
    </xf>
    <xf numFmtId="0" fontId="16" fillId="0" borderId="0" xfId="23" applyFont="1" applyBorder="1" applyAlignment="1">
      <alignment horizontal="right"/>
      <protection/>
    </xf>
    <xf numFmtId="0" fontId="34" fillId="0" borderId="74" xfId="23" applyBorder="1">
      <alignment/>
      <protection/>
    </xf>
    <xf numFmtId="0" fontId="34" fillId="0" borderId="0" xfId="23" applyBorder="1">
      <alignment/>
      <protection/>
    </xf>
    <xf numFmtId="0" fontId="34" fillId="0" borderId="75" xfId="23" applyBorder="1">
      <alignment/>
      <protection/>
    </xf>
    <xf numFmtId="0" fontId="34" fillId="0" borderId="0" xfId="23">
      <alignment/>
      <protection/>
    </xf>
    <xf numFmtId="0" fontId="17" fillId="0" borderId="74" xfId="23" applyFont="1" applyBorder="1" applyAlignment="1">
      <alignment horizontal="center"/>
      <protection/>
    </xf>
    <xf numFmtId="0" fontId="17" fillId="0" borderId="0" xfId="23" applyFont="1" applyBorder="1" applyAlignment="1">
      <alignment horizontal="center"/>
      <protection/>
    </xf>
    <xf numFmtId="185" fontId="90" fillId="0" borderId="0" xfId="23" applyNumberFormat="1" applyFont="1" applyBorder="1" applyAlignment="1">
      <alignment horizontal="left"/>
      <protection/>
    </xf>
    <xf numFmtId="227" fontId="15" fillId="0" borderId="75" xfId="22" applyNumberFormat="1" applyFont="1" applyBorder="1" applyAlignment="1">
      <alignment horizontal="left"/>
    </xf>
    <xf numFmtId="14" fontId="90" fillId="0" borderId="0" xfId="23" applyNumberFormat="1" applyFont="1" applyBorder="1" applyAlignment="1">
      <alignment horizontal="left"/>
      <protection/>
    </xf>
    <xf numFmtId="227" fontId="90" fillId="0" borderId="0" xfId="22" applyNumberFormat="1" applyFont="1" applyBorder="1" applyAlignment="1">
      <alignment horizontal="left"/>
    </xf>
    <xf numFmtId="0" fontId="90" fillId="0" borderId="0" xfId="23" applyNumberFormat="1" applyFont="1" applyBorder="1" applyAlignment="1">
      <alignment horizontal="left"/>
      <protection/>
    </xf>
    <xf numFmtId="198" fontId="90" fillId="0" borderId="0" xfId="23" applyNumberFormat="1" applyFont="1" applyBorder="1" applyAlignment="1">
      <alignment horizontal="left"/>
      <protection/>
    </xf>
    <xf numFmtId="0" fontId="15" fillId="0" borderId="75" xfId="23" applyFont="1" applyBorder="1" applyAlignment="1">
      <alignment horizontal="left"/>
      <protection/>
    </xf>
    <xf numFmtId="181" fontId="91" fillId="0" borderId="0" xfId="23" applyNumberFormat="1" applyFont="1" applyBorder="1" applyAlignment="1" applyProtection="1">
      <alignment horizontal="center"/>
      <protection locked="0"/>
    </xf>
    <xf numFmtId="0" fontId="12" fillId="0" borderId="0" xfId="23" applyFont="1" applyBorder="1" applyAlignment="1">
      <alignment horizontal="right"/>
      <protection/>
    </xf>
    <xf numFmtId="199" fontId="90" fillId="0" borderId="0" xfId="23" applyNumberFormat="1" applyFont="1" applyBorder="1" applyAlignment="1">
      <alignment horizontal="left"/>
      <protection/>
    </xf>
    <xf numFmtId="0" fontId="90" fillId="0" borderId="0" xfId="23" applyFont="1" applyBorder="1" applyAlignment="1">
      <alignment horizontal="left"/>
      <protection/>
    </xf>
    <xf numFmtId="0" fontId="97" fillId="0" borderId="0" xfId="0" applyFont="1" applyBorder="1" applyAlignment="1" applyProtection="1">
      <alignment/>
      <protection locked="0"/>
    </xf>
    <xf numFmtId="0" fontId="97" fillId="0" borderId="21" xfId="0" applyFont="1" applyBorder="1" applyAlignment="1" applyProtection="1">
      <alignment/>
      <protection locked="0"/>
    </xf>
    <xf numFmtId="0" fontId="93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/>
      <protection locked="0"/>
    </xf>
    <xf numFmtId="181" fontId="93" fillId="0" borderId="0" xfId="0" applyNumberFormat="1" applyFont="1" applyAlignment="1">
      <alignment horizontal="center"/>
    </xf>
    <xf numFmtId="0" fontId="98" fillId="0" borderId="0" xfId="0" applyFont="1" applyBorder="1" applyAlignment="1" applyProtection="1">
      <alignment horizontal="center"/>
      <protection locked="0"/>
    </xf>
    <xf numFmtId="0" fontId="8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justify"/>
    </xf>
    <xf numFmtId="0" fontId="11" fillId="0" borderId="0" xfId="0" applyFont="1" applyAlignment="1">
      <alignment/>
    </xf>
    <xf numFmtId="0" fontId="11" fillId="0" borderId="8" xfId="0" applyFont="1" applyBorder="1" applyAlignment="1">
      <alignment horizontal="center"/>
    </xf>
    <xf numFmtId="0" fontId="94" fillId="0" borderId="76" xfId="0" applyFont="1" applyBorder="1" applyAlignment="1">
      <alignment/>
    </xf>
    <xf numFmtId="0" fontId="11" fillId="0" borderId="76" xfId="0" applyFont="1" applyBorder="1" applyAlignment="1">
      <alignment horizontal="center"/>
    </xf>
    <xf numFmtId="0" fontId="95" fillId="0" borderId="76" xfId="0" applyFont="1" applyBorder="1" applyAlignment="1">
      <alignment/>
    </xf>
    <xf numFmtId="0" fontId="94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97" fillId="0" borderId="1" xfId="0" applyFont="1" applyBorder="1" applyAlignment="1" applyProtection="1">
      <alignment/>
      <protection locked="0"/>
    </xf>
    <xf numFmtId="0" fontId="97" fillId="0" borderId="3" xfId="0" applyFont="1" applyBorder="1" applyAlignment="1" applyProtection="1">
      <alignment/>
      <protection locked="0"/>
    </xf>
    <xf numFmtId="0" fontId="97" fillId="0" borderId="17" xfId="0" applyFont="1" applyBorder="1" applyAlignment="1" applyProtection="1">
      <alignment/>
      <protection locked="0"/>
    </xf>
    <xf numFmtId="0" fontId="97" fillId="0" borderId="0" xfId="0" applyFont="1" applyAlignment="1">
      <alignment/>
    </xf>
    <xf numFmtId="0" fontId="97" fillId="0" borderId="2" xfId="0" applyFont="1" applyBorder="1" applyAlignment="1" applyProtection="1">
      <alignment/>
      <protection locked="0"/>
    </xf>
    <xf numFmtId="0" fontId="98" fillId="0" borderId="0" xfId="0" applyFont="1" applyBorder="1" applyAlignment="1" applyProtection="1">
      <alignment horizontal="right"/>
      <protection locked="0"/>
    </xf>
    <xf numFmtId="0" fontId="93" fillId="0" borderId="0" xfId="0" applyFont="1" applyBorder="1" applyAlignment="1" applyProtection="1">
      <alignment horizontal="right"/>
      <protection locked="0"/>
    </xf>
    <xf numFmtId="231" fontId="55" fillId="0" borderId="0" xfId="0" applyNumberFormat="1" applyFont="1" applyBorder="1" applyAlignment="1" applyProtection="1">
      <alignment horizontal="left"/>
      <protection/>
    </xf>
    <xf numFmtId="0" fontId="91" fillId="0" borderId="0" xfId="0" applyFont="1" applyBorder="1" applyAlignment="1" applyProtection="1">
      <alignment horizontal="right"/>
      <protection locked="0"/>
    </xf>
    <xf numFmtId="228" fontId="55" fillId="0" borderId="0" xfId="0" applyNumberFormat="1" applyFont="1" applyBorder="1" applyAlignment="1" applyProtection="1">
      <alignment horizontal="center"/>
      <protection/>
    </xf>
    <xf numFmtId="0" fontId="97" fillId="0" borderId="0" xfId="0" applyFont="1" applyBorder="1" applyAlignment="1">
      <alignment/>
    </xf>
    <xf numFmtId="0" fontId="99" fillId="0" borderId="0" xfId="0" applyFont="1" applyBorder="1" applyAlignment="1" applyProtection="1">
      <alignment/>
      <protection locked="0"/>
    </xf>
    <xf numFmtId="0" fontId="97" fillId="0" borderId="18" xfId="0" applyFont="1" applyBorder="1" applyAlignment="1" applyProtection="1">
      <alignment/>
      <protection locked="0"/>
    </xf>
    <xf numFmtId="0" fontId="97" fillId="0" borderId="19" xfId="0" applyFont="1" applyBorder="1" applyAlignment="1" applyProtection="1">
      <alignment/>
      <protection locked="0"/>
    </xf>
    <xf numFmtId="0" fontId="97" fillId="0" borderId="20" xfId="0" applyFont="1" applyBorder="1" applyAlignment="1" applyProtection="1">
      <alignment/>
      <protection locked="0"/>
    </xf>
    <xf numFmtId="1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4" fontId="36" fillId="0" borderId="0" xfId="19" applyNumberFormat="1" applyFont="1" applyAlignment="1">
      <alignment horizontal="center"/>
    </xf>
    <xf numFmtId="0" fontId="36" fillId="0" borderId="0" xfId="0" applyFont="1" applyAlignment="1">
      <alignment horizontal="center" vertical="center"/>
    </xf>
    <xf numFmtId="219" fontId="97" fillId="0" borderId="0" xfId="19" applyNumberFormat="1" applyFont="1" applyAlignment="1">
      <alignment horizontal="center"/>
    </xf>
    <xf numFmtId="0" fontId="36" fillId="0" borderId="0" xfId="0" applyFont="1" applyAlignment="1">
      <alignment horizontal="left"/>
    </xf>
    <xf numFmtId="183" fontId="36" fillId="0" borderId="0" xfId="19" applyFont="1" applyAlignment="1">
      <alignment horizontal="center"/>
    </xf>
    <xf numFmtId="0" fontId="25" fillId="0" borderId="71" xfId="0" applyFont="1" applyBorder="1" applyAlignment="1">
      <alignment/>
    </xf>
    <xf numFmtId="0" fontId="25" fillId="0" borderId="77" xfId="0" applyFont="1" applyBorder="1" applyAlignment="1">
      <alignment/>
    </xf>
    <xf numFmtId="0" fontId="25" fillId="0" borderId="78" xfId="0" applyFont="1" applyBorder="1" applyAlignment="1">
      <alignment/>
    </xf>
    <xf numFmtId="0" fontId="25" fillId="0" borderId="79" xfId="0" applyFont="1" applyBorder="1" applyAlignment="1">
      <alignment/>
    </xf>
    <xf numFmtId="0" fontId="25" fillId="0" borderId="8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97" fontId="57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77" fillId="0" borderId="0" xfId="0" applyFont="1" applyBorder="1" applyAlignment="1">
      <alignment/>
    </xf>
    <xf numFmtId="17" fontId="79" fillId="0" borderId="0" xfId="0" applyNumberFormat="1" applyFont="1" applyBorder="1" applyAlignment="1">
      <alignment horizontal="center"/>
    </xf>
    <xf numFmtId="43" fontId="25" fillId="0" borderId="0" xfId="25" applyFont="1" applyBorder="1" applyAlignment="1">
      <alignment/>
    </xf>
    <xf numFmtId="0" fontId="4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0" fontId="32" fillId="0" borderId="0" xfId="0" applyNumberFormat="1" applyFont="1" applyBorder="1" applyAlignment="1">
      <alignment/>
    </xf>
    <xf numFmtId="0" fontId="25" fillId="0" borderId="72" xfId="0" applyFont="1" applyBorder="1" applyAlignment="1">
      <alignment/>
    </xf>
    <xf numFmtId="0" fontId="25" fillId="0" borderId="70" xfId="0" applyFont="1" applyBorder="1" applyAlignment="1">
      <alignment/>
    </xf>
    <xf numFmtId="0" fontId="25" fillId="0" borderId="68" xfId="0" applyFont="1" applyBorder="1" applyAlignment="1">
      <alignment/>
    </xf>
    <xf numFmtId="0" fontId="93" fillId="0" borderId="21" xfId="0" applyFont="1" applyBorder="1" applyAlignment="1" applyProtection="1">
      <alignment horizontal="center"/>
      <protection locked="0"/>
    </xf>
    <xf numFmtId="14" fontId="15" fillId="0" borderId="0" xfId="0" applyNumberFormat="1" applyFont="1" applyBorder="1" applyAlignment="1">
      <alignment horizontal="left"/>
    </xf>
    <xf numFmtId="17" fontId="15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5" fontId="55" fillId="0" borderId="46" xfId="0" applyNumberFormat="1" applyFont="1" applyBorder="1" applyAlignment="1" applyProtection="1">
      <alignment horizontal="center"/>
      <protection locked="0"/>
    </xf>
    <xf numFmtId="0" fontId="102" fillId="0" borderId="0" xfId="0" applyFont="1" applyAlignment="1">
      <alignment/>
    </xf>
    <xf numFmtId="0" fontId="10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36" fillId="9" borderId="0" xfId="0" applyFont="1" applyFill="1" applyAlignment="1">
      <alignment/>
    </xf>
    <xf numFmtId="183" fontId="36" fillId="9" borderId="0" xfId="19" applyFont="1" applyFill="1" applyAlignment="1">
      <alignment horizontal="center"/>
    </xf>
    <xf numFmtId="183" fontId="7" fillId="0" borderId="19" xfId="19" applyFont="1" applyFill="1" applyBorder="1" applyAlignment="1" applyProtection="1">
      <alignment/>
      <protection locked="0"/>
    </xf>
    <xf numFmtId="183" fontId="7" fillId="0" borderId="24" xfId="19" applyFont="1" applyFill="1" applyBorder="1" applyAlignment="1" applyProtection="1">
      <alignment/>
      <protection locked="0"/>
    </xf>
    <xf numFmtId="183" fontId="5" fillId="0" borderId="39" xfId="19" applyFont="1" applyFill="1" applyBorder="1" applyAlignment="1" applyProtection="1">
      <alignment/>
      <protection locked="0"/>
    </xf>
    <xf numFmtId="4" fontId="15" fillId="0" borderId="19" xfId="0" applyNumberFormat="1" applyFont="1" applyBorder="1" applyAlignment="1" applyProtection="1">
      <alignment/>
      <protection locked="0"/>
    </xf>
    <xf numFmtId="183" fontId="7" fillId="0" borderId="19" xfId="19" applyFont="1" applyFill="1" applyBorder="1" applyAlignment="1" applyProtection="1">
      <alignment/>
      <protection locked="0"/>
    </xf>
    <xf numFmtId="183" fontId="7" fillId="0" borderId="24" xfId="19" applyFont="1" applyFill="1" applyBorder="1" applyAlignment="1" applyProtection="1">
      <alignment/>
      <protection locked="0"/>
    </xf>
    <xf numFmtId="183" fontId="15" fillId="0" borderId="22" xfId="19" applyFont="1" applyFill="1" applyBorder="1" applyAlignment="1" applyProtection="1">
      <alignment/>
      <protection locked="0"/>
    </xf>
    <xf numFmtId="0" fontId="9" fillId="0" borderId="81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8" fillId="0" borderId="39" xfId="0" applyFont="1" applyBorder="1" applyAlignment="1">
      <alignment horizontal="left"/>
    </xf>
    <xf numFmtId="20" fontId="103" fillId="0" borderId="0" xfId="0" applyNumberFormat="1" applyFont="1" applyBorder="1" applyAlignment="1" applyProtection="1">
      <alignment horizontal="right"/>
      <protection/>
    </xf>
    <xf numFmtId="0" fontId="8" fillId="0" borderId="39" xfId="0" applyFont="1" applyBorder="1" applyAlignment="1">
      <alignment horizontal="left"/>
    </xf>
    <xf numFmtId="196" fontId="2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97" fontId="8" fillId="0" borderId="0" xfId="0" applyNumberFormat="1" applyFont="1" applyBorder="1" applyAlignment="1">
      <alignment horizontal="center"/>
    </xf>
    <xf numFmtId="0" fontId="56" fillId="0" borderId="82" xfId="0" applyFont="1" applyBorder="1" applyAlignment="1">
      <alignment horizontal="center"/>
    </xf>
    <xf numFmtId="0" fontId="56" fillId="0" borderId="83" xfId="0" applyFont="1" applyBorder="1" applyAlignment="1">
      <alignment horizontal="center"/>
    </xf>
    <xf numFmtId="0" fontId="4" fillId="9" borderId="69" xfId="0" applyFont="1" applyFill="1" applyBorder="1" applyAlignment="1">
      <alignment horizontal="center"/>
    </xf>
    <xf numFmtId="0" fontId="4" fillId="9" borderId="84" xfId="0" applyFont="1" applyFill="1" applyBorder="1" applyAlignment="1">
      <alignment horizontal="center"/>
    </xf>
    <xf numFmtId="0" fontId="4" fillId="9" borderId="73" xfId="0" applyFont="1" applyFill="1" applyBorder="1" applyAlignment="1">
      <alignment horizontal="center"/>
    </xf>
    <xf numFmtId="0" fontId="54" fillId="0" borderId="0" xfId="0" applyFont="1" applyAlignment="1">
      <alignment/>
    </xf>
    <xf numFmtId="195" fontId="103" fillId="0" borderId="0" xfId="0" applyNumberFormat="1" applyFont="1" applyBorder="1" applyAlignment="1" applyProtection="1">
      <alignment horizontal="center"/>
      <protection/>
    </xf>
    <xf numFmtId="181" fontId="63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9" fillId="0" borderId="85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85" fontId="15" fillId="0" borderId="0" xfId="0" applyNumberFormat="1" applyFont="1" applyBorder="1" applyAlignment="1">
      <alignment horizontal="left"/>
    </xf>
    <xf numFmtId="9" fontId="15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1" fillId="4" borderId="86" xfId="0" applyFont="1" applyFill="1" applyBorder="1" applyAlignment="1">
      <alignment horizontal="center" vertical="center"/>
    </xf>
    <xf numFmtId="0" fontId="11" fillId="4" borderId="86" xfId="0" applyFont="1" applyFill="1" applyBorder="1" applyAlignment="1">
      <alignment horizontal="center" vertical="center" wrapText="1"/>
    </xf>
    <xf numFmtId="0" fontId="34" fillId="0" borderId="74" xfId="23" applyBorder="1">
      <alignment/>
      <protection/>
    </xf>
    <xf numFmtId="0" fontId="34" fillId="0" borderId="0" xfId="23" applyBorder="1">
      <alignment/>
      <protection/>
    </xf>
    <xf numFmtId="0" fontId="34" fillId="0" borderId="75" xfId="23" applyBorder="1">
      <alignment/>
      <protection/>
    </xf>
    <xf numFmtId="0" fontId="88" fillId="9" borderId="87" xfId="23" applyFont="1" applyFill="1" applyBorder="1" applyAlignment="1">
      <alignment horizontal="center" vertical="center"/>
      <protection/>
    </xf>
    <xf numFmtId="0" fontId="88" fillId="9" borderId="88" xfId="23" applyFont="1" applyFill="1" applyBorder="1" applyAlignment="1">
      <alignment horizontal="center" vertical="center"/>
      <protection/>
    </xf>
    <xf numFmtId="0" fontId="88" fillId="9" borderId="89" xfId="23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72" fillId="0" borderId="0" xfId="0" applyFont="1" applyAlignment="1">
      <alignment horizontal="center"/>
    </xf>
    <xf numFmtId="0" fontId="11" fillId="4" borderId="90" xfId="0" applyFont="1" applyFill="1" applyBorder="1" applyAlignment="1">
      <alignment horizontal="center" vertical="center"/>
    </xf>
    <xf numFmtId="185" fontId="15" fillId="0" borderId="0" xfId="0" applyNumberFormat="1" applyFont="1" applyBorder="1" applyAlignment="1">
      <alignment horizontal="center"/>
    </xf>
    <xf numFmtId="183" fontId="15" fillId="0" borderId="0" xfId="19" applyFont="1" applyBorder="1" applyAlignment="1">
      <alignment horizontal="center"/>
    </xf>
    <xf numFmtId="44" fontId="15" fillId="0" borderId="0" xfId="0" applyNumberFormat="1" applyFont="1" applyAlignment="1">
      <alignment horizontal="center"/>
    </xf>
    <xf numFmtId="0" fontId="17" fillId="0" borderId="75" xfId="23" applyFont="1" applyBorder="1" applyAlignment="1">
      <alignment horizontal="center"/>
      <protection/>
    </xf>
    <xf numFmtId="185" fontId="15" fillId="0" borderId="75" xfId="23" applyNumberFormat="1" applyFont="1" applyBorder="1" applyAlignment="1">
      <alignment horizontal="left"/>
      <protection/>
    </xf>
    <xf numFmtId="14" fontId="15" fillId="0" borderId="75" xfId="23" applyNumberFormat="1" applyFont="1" applyBorder="1" applyAlignment="1">
      <alignment horizontal="left"/>
      <protection/>
    </xf>
    <xf numFmtId="0" fontId="15" fillId="0" borderId="75" xfId="23" applyNumberFormat="1" applyFont="1" applyBorder="1" applyAlignment="1">
      <alignment horizontal="left"/>
      <protection/>
    </xf>
    <xf numFmtId="198" fontId="15" fillId="0" borderId="75" xfId="23" applyNumberFormat="1" applyFont="1" applyBorder="1" applyAlignment="1">
      <alignment horizontal="left"/>
      <protection/>
    </xf>
    <xf numFmtId="0" fontId="11" fillId="0" borderId="75" xfId="23" applyNumberFormat="1" applyFont="1" applyBorder="1" applyAlignment="1">
      <alignment horizontal="left"/>
      <protection/>
    </xf>
    <xf numFmtId="0" fontId="92" fillId="0" borderId="75" xfId="23" applyFont="1" applyBorder="1">
      <alignment/>
      <protection/>
    </xf>
    <xf numFmtId="0" fontId="15" fillId="0" borderId="75" xfId="23" applyNumberFormat="1" applyFont="1" applyBorder="1" applyAlignment="1">
      <alignment horizontal="center"/>
      <protection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4" fillId="0" borderId="0" xfId="0" applyFont="1" applyBorder="1" applyAlignment="1">
      <alignment horizontal="center"/>
    </xf>
    <xf numFmtId="0" fontId="104" fillId="0" borderId="0" xfId="0" applyFont="1" applyBorder="1" applyAlignment="1">
      <alignment/>
    </xf>
    <xf numFmtId="0" fontId="105" fillId="0" borderId="0" xfId="0" applyFont="1" applyBorder="1" applyAlignment="1">
      <alignment horizontal="center"/>
    </xf>
    <xf numFmtId="0" fontId="105" fillId="0" borderId="0" xfId="0" applyFont="1" applyBorder="1" applyAlignment="1">
      <alignment/>
    </xf>
    <xf numFmtId="0" fontId="106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/>
    </xf>
    <xf numFmtId="0" fontId="56" fillId="0" borderId="91" xfId="0" applyFont="1" applyBorder="1" applyAlignment="1">
      <alignment horizontal="center"/>
    </xf>
    <xf numFmtId="0" fontId="25" fillId="0" borderId="92" xfId="0" applyFont="1" applyBorder="1" applyAlignment="1">
      <alignment/>
    </xf>
    <xf numFmtId="0" fontId="25" fillId="0" borderId="93" xfId="0" applyFont="1" applyBorder="1" applyAlignment="1">
      <alignment/>
    </xf>
    <xf numFmtId="0" fontId="16" fillId="0" borderId="75" xfId="23" applyFont="1" applyBorder="1" applyAlignment="1">
      <alignment horizontal="right"/>
      <protection/>
    </xf>
    <xf numFmtId="236" fontId="15" fillId="0" borderId="75" xfId="23" applyNumberFormat="1" applyFont="1" applyBorder="1" applyAlignment="1">
      <alignment horizontal="left"/>
      <protection/>
    </xf>
    <xf numFmtId="0" fontId="108" fillId="0" borderId="0" xfId="0" applyFont="1" applyAlignment="1">
      <alignment horizontal="right"/>
    </xf>
    <xf numFmtId="0" fontId="109" fillId="0" borderId="0" xfId="0" applyFont="1" applyAlignment="1">
      <alignment horizontal="right"/>
    </xf>
    <xf numFmtId="0" fontId="110" fillId="0" borderId="0" xfId="0" applyFont="1" applyAlignment="1">
      <alignment horizontal="right"/>
    </xf>
    <xf numFmtId="17" fontId="36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183" fontId="36" fillId="0" borderId="0" xfId="19" applyFont="1" applyAlignment="1">
      <alignment horizontal="right"/>
    </xf>
    <xf numFmtId="183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81" fillId="0" borderId="0" xfId="16" applyFont="1" applyAlignment="1">
      <alignment horizontal="center" wrapText="1"/>
    </xf>
    <xf numFmtId="0" fontId="52" fillId="0" borderId="0" xfId="0" applyFont="1" applyAlignment="1">
      <alignment horizontal="center"/>
    </xf>
    <xf numFmtId="0" fontId="17" fillId="9" borderId="69" xfId="0" applyFont="1" applyFill="1" applyBorder="1" applyAlignment="1">
      <alignment/>
    </xf>
    <xf numFmtId="0" fontId="17" fillId="9" borderId="73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37" fillId="9" borderId="79" xfId="0" applyFont="1" applyFill="1" applyBorder="1" applyAlignment="1">
      <alignment horizontal="center" vertical="center"/>
    </xf>
    <xf numFmtId="0" fontId="37" fillId="9" borderId="0" xfId="0" applyFont="1" applyFill="1" applyBorder="1" applyAlignment="1">
      <alignment horizontal="center" vertical="center"/>
    </xf>
    <xf numFmtId="0" fontId="34" fillId="0" borderId="94" xfId="23" applyBorder="1">
      <alignment/>
      <protection/>
    </xf>
    <xf numFmtId="0" fontId="34" fillId="0" borderId="95" xfId="23" applyBorder="1">
      <alignment/>
      <protection/>
    </xf>
    <xf numFmtId="0" fontId="34" fillId="0" borderId="96" xfId="23" applyBorder="1">
      <alignment/>
      <protection/>
    </xf>
    <xf numFmtId="0" fontId="15" fillId="0" borderId="0" xfId="23" applyFont="1" applyBorder="1" applyAlignment="1">
      <alignment horizontal="left"/>
      <protection/>
    </xf>
    <xf numFmtId="0" fontId="15" fillId="0" borderId="75" xfId="23" applyFont="1" applyBorder="1" applyAlignment="1">
      <alignment horizontal="left"/>
      <protection/>
    </xf>
    <xf numFmtId="0" fontId="51" fillId="0" borderId="74" xfId="23" applyFont="1" applyBorder="1" applyAlignment="1">
      <alignment horizontal="left"/>
      <protection/>
    </xf>
    <xf numFmtId="0" fontId="51" fillId="0" borderId="0" xfId="23" applyFont="1" applyBorder="1" applyAlignment="1">
      <alignment horizontal="left"/>
      <protection/>
    </xf>
    <xf numFmtId="0" fontId="51" fillId="0" borderId="75" xfId="23" applyFont="1" applyBorder="1" applyAlignment="1">
      <alignment horizontal="left"/>
      <protection/>
    </xf>
    <xf numFmtId="0" fontId="89" fillId="4" borderId="97" xfId="23" applyFont="1" applyFill="1" applyBorder="1" applyAlignment="1">
      <alignment horizontal="center" vertical="center"/>
      <protection/>
    </xf>
    <xf numFmtId="0" fontId="89" fillId="4" borderId="84" xfId="23" applyFont="1" applyFill="1" applyBorder="1" applyAlignment="1">
      <alignment horizontal="center" vertical="center"/>
      <protection/>
    </xf>
    <xf numFmtId="0" fontId="89" fillId="4" borderId="98" xfId="23" applyFont="1" applyFill="1" applyBorder="1" applyAlignment="1">
      <alignment horizontal="center" vertical="center"/>
      <protection/>
    </xf>
    <xf numFmtId="0" fontId="16" fillId="0" borderId="74" xfId="23" applyFont="1" applyBorder="1" applyAlignment="1">
      <alignment horizontal="right"/>
      <protection/>
    </xf>
    <xf numFmtId="0" fontId="16" fillId="0" borderId="0" xfId="23" applyFont="1" applyBorder="1" applyAlignment="1">
      <alignment horizontal="right"/>
      <protection/>
    </xf>
    <xf numFmtId="0" fontId="60" fillId="0" borderId="83" xfId="0" applyFont="1" applyBorder="1" applyAlignment="1">
      <alignment horizontal="center"/>
    </xf>
    <xf numFmtId="181" fontId="20" fillId="0" borderId="0" xfId="0" applyNumberFormat="1" applyFont="1" applyBorder="1" applyAlignment="1" applyProtection="1">
      <alignment horizontal="left"/>
      <protection/>
    </xf>
    <xf numFmtId="181" fontId="19" fillId="0" borderId="0" xfId="0" applyNumberFormat="1" applyFont="1" applyBorder="1" applyAlignment="1">
      <alignment horizontal="center"/>
    </xf>
    <xf numFmtId="181" fontId="61" fillId="0" borderId="0" xfId="0" applyNumberFormat="1" applyFont="1" applyBorder="1" applyAlignment="1" applyProtection="1">
      <alignment horizontal="center"/>
      <protection/>
    </xf>
    <xf numFmtId="0" fontId="18" fillId="4" borderId="99" xfId="0" applyFont="1" applyFill="1" applyBorder="1" applyAlignment="1">
      <alignment horizontal="center"/>
    </xf>
    <xf numFmtId="0" fontId="18" fillId="4" borderId="100" xfId="0" applyFont="1" applyFill="1" applyBorder="1" applyAlignment="1">
      <alignment horizontal="center"/>
    </xf>
    <xf numFmtId="0" fontId="18" fillId="4" borderId="90" xfId="0" applyFont="1" applyFill="1" applyBorder="1" applyAlignment="1">
      <alignment horizontal="center"/>
    </xf>
    <xf numFmtId="14" fontId="15" fillId="0" borderId="0" xfId="0" applyNumberFormat="1" applyFont="1" applyBorder="1" applyAlignment="1">
      <alignment horizontal="left"/>
    </xf>
    <xf numFmtId="0" fontId="97" fillId="0" borderId="0" xfId="0" applyFont="1" applyBorder="1" applyAlignment="1" applyProtection="1">
      <alignment/>
      <protection locked="0"/>
    </xf>
    <xf numFmtId="0" fontId="97" fillId="0" borderId="21" xfId="0" applyFont="1" applyBorder="1" applyAlignment="1" applyProtection="1">
      <alignment/>
      <protection locked="0"/>
    </xf>
    <xf numFmtId="0" fontId="93" fillId="0" borderId="0" xfId="0" applyFont="1" applyBorder="1" applyAlignment="1" applyProtection="1">
      <alignment horizontal="center"/>
      <protection locked="0"/>
    </xf>
    <xf numFmtId="0" fontId="93" fillId="0" borderId="21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/>
      <protection locked="0"/>
    </xf>
    <xf numFmtId="8" fontId="55" fillId="0" borderId="0" xfId="19" applyNumberFormat="1" applyFont="1" applyBorder="1" applyAlignment="1" applyProtection="1">
      <alignment horizontal="center"/>
      <protection/>
    </xf>
    <xf numFmtId="8" fontId="55" fillId="0" borderId="21" xfId="19" applyNumberFormat="1" applyFont="1" applyBorder="1" applyAlignment="1" applyProtection="1">
      <alignment horizontal="center"/>
      <protection/>
    </xf>
    <xf numFmtId="0" fontId="99" fillId="0" borderId="0" xfId="0" applyFont="1" applyBorder="1" applyAlignment="1" applyProtection="1">
      <alignment horizontal="center"/>
      <protection locked="0"/>
    </xf>
    <xf numFmtId="8" fontId="55" fillId="0" borderId="0" xfId="19" applyNumberFormat="1" applyFont="1" applyBorder="1" applyAlignment="1" applyProtection="1">
      <alignment horizontal="center"/>
      <protection locked="0"/>
    </xf>
    <xf numFmtId="8" fontId="55" fillId="0" borderId="21" xfId="19" applyNumberFormat="1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left"/>
      <protection/>
    </xf>
    <xf numFmtId="0" fontId="55" fillId="0" borderId="0" xfId="0" applyNumberFormat="1" applyFont="1" applyBorder="1" applyAlignment="1" applyProtection="1">
      <alignment horizontal="left"/>
      <protection/>
    </xf>
    <xf numFmtId="0" fontId="55" fillId="0" borderId="21" xfId="0" applyNumberFormat="1" applyFont="1" applyBorder="1" applyAlignment="1" applyProtection="1">
      <alignment horizontal="left"/>
      <protection/>
    </xf>
    <xf numFmtId="220" fontId="55" fillId="0" borderId="0" xfId="0" applyNumberFormat="1" applyFont="1" applyBorder="1" applyAlignment="1" applyProtection="1">
      <alignment horizontal="left"/>
      <protection locked="0"/>
    </xf>
    <xf numFmtId="220" fontId="55" fillId="0" borderId="21" xfId="0" applyNumberFormat="1" applyFont="1" applyBorder="1" applyAlignment="1" applyProtection="1">
      <alignment horizontal="left"/>
      <protection locked="0"/>
    </xf>
    <xf numFmtId="185" fontId="55" fillId="0" borderId="0" xfId="0" applyNumberFormat="1" applyFont="1" applyBorder="1" applyAlignment="1" applyProtection="1">
      <alignment horizontal="left"/>
      <protection/>
    </xf>
    <xf numFmtId="185" fontId="55" fillId="0" borderId="21" xfId="0" applyNumberFormat="1" applyFont="1" applyBorder="1" applyAlignment="1" applyProtection="1">
      <alignment horizontal="left"/>
      <protection/>
    </xf>
    <xf numFmtId="0" fontId="93" fillId="0" borderId="0" xfId="0" applyFont="1" applyBorder="1" applyAlignment="1" applyProtection="1">
      <alignment horizontal="center" vertical="center"/>
      <protection locked="0"/>
    </xf>
    <xf numFmtId="0" fontId="98" fillId="0" borderId="0" xfId="0" applyFont="1" applyBorder="1" applyAlignment="1" applyProtection="1">
      <alignment horizontal="center"/>
      <protection locked="0"/>
    </xf>
    <xf numFmtId="14" fontId="55" fillId="0" borderId="0" xfId="0" applyNumberFormat="1" applyFont="1" applyBorder="1" applyAlignment="1" applyProtection="1">
      <alignment horizontal="left"/>
      <protection locked="0"/>
    </xf>
    <xf numFmtId="0" fontId="55" fillId="0" borderId="21" xfId="0" applyFont="1" applyBorder="1" applyAlignment="1" applyProtection="1">
      <alignment horizontal="left"/>
      <protection locked="0"/>
    </xf>
    <xf numFmtId="0" fontId="101" fillId="0" borderId="0" xfId="0" applyFont="1" applyBorder="1" applyAlignment="1" applyProtection="1">
      <alignment horizontal="center" vertical="center"/>
      <protection locked="0"/>
    </xf>
    <xf numFmtId="0" fontId="101" fillId="0" borderId="21" xfId="0" applyFont="1" applyBorder="1" applyAlignment="1" applyProtection="1">
      <alignment horizontal="center" vertical="center"/>
      <protection locked="0"/>
    </xf>
    <xf numFmtId="0" fontId="98" fillId="0" borderId="0" xfId="0" applyFont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/>
      <protection locked="0"/>
    </xf>
    <xf numFmtId="197" fontId="64" fillId="3" borderId="0" xfId="0" applyNumberFormat="1" applyFont="1" applyFill="1" applyBorder="1" applyAlignment="1" applyProtection="1">
      <alignment horizontal="left"/>
      <protection locked="0"/>
    </xf>
    <xf numFmtId="197" fontId="64" fillId="3" borderId="21" xfId="0" applyNumberFormat="1" applyFont="1" applyFill="1" applyBorder="1" applyAlignment="1" applyProtection="1">
      <alignment horizontal="left"/>
      <protection locked="0"/>
    </xf>
    <xf numFmtId="0" fontId="67" fillId="0" borderId="0" xfId="0" applyFont="1" applyAlignment="1">
      <alignment horizontal="center"/>
    </xf>
    <xf numFmtId="0" fontId="25" fillId="0" borderId="6" xfId="0" applyFont="1" applyBorder="1" applyAlignment="1">
      <alignment/>
    </xf>
    <xf numFmtId="0" fontId="66" fillId="0" borderId="0" xfId="0" applyFont="1" applyAlignment="1">
      <alignment horizontal="center"/>
    </xf>
    <xf numFmtId="197" fontId="65" fillId="0" borderId="0" xfId="0" applyNumberFormat="1" applyFont="1" applyAlignment="1">
      <alignment horizontal="left"/>
    </xf>
    <xf numFmtId="0" fontId="33" fillId="4" borderId="72" xfId="0" applyFont="1" applyFill="1" applyBorder="1" applyAlignment="1">
      <alignment horizontal="center"/>
    </xf>
    <xf numFmtId="0" fontId="33" fillId="4" borderId="70" xfId="0" applyFont="1" applyFill="1" applyBorder="1" applyAlignment="1">
      <alignment horizontal="center"/>
    </xf>
    <xf numFmtId="0" fontId="33" fillId="4" borderId="68" xfId="0" applyFont="1" applyFill="1" applyBorder="1" applyAlignment="1">
      <alignment horizontal="center"/>
    </xf>
    <xf numFmtId="0" fontId="73" fillId="0" borderId="84" xfId="0" applyFont="1" applyFill="1" applyBorder="1" applyAlignment="1">
      <alignment horizontal="justify"/>
    </xf>
    <xf numFmtId="0" fontId="73" fillId="0" borderId="73" xfId="0" applyFont="1" applyFill="1" applyBorder="1" applyAlignment="1">
      <alignment horizontal="justify"/>
    </xf>
    <xf numFmtId="0" fontId="73" fillId="0" borderId="84" xfId="0" applyFont="1" applyFill="1" applyBorder="1" applyAlignment="1">
      <alignment horizontal="left"/>
    </xf>
    <xf numFmtId="0" fontId="73" fillId="0" borderId="73" xfId="0" applyFont="1" applyFill="1" applyBorder="1" applyAlignment="1">
      <alignment horizontal="left"/>
    </xf>
  </cellXfs>
  <cellStyles count="13">
    <cellStyle name="Normal" xfId="0"/>
    <cellStyle name="hh:mm:ss Hora" xfId="15"/>
    <cellStyle name="Hyperlink" xfId="16"/>
    <cellStyle name="Followed Hyperlink" xfId="17"/>
    <cellStyle name="Hyperlink_Contabilidade" xfId="18"/>
    <cellStyle name="Currency" xfId="19"/>
    <cellStyle name="Currency [0]" xfId="20"/>
    <cellStyle name="Moeda [0]_Contabilidade" xfId="21"/>
    <cellStyle name="Moeda_Contabilidade" xfId="22"/>
    <cellStyle name="Normal_Contabilidade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indico.com.br/" TargetMode="External" /><Relationship Id="rId3" Type="http://schemas.openxmlformats.org/officeDocument/2006/relationships/hyperlink" Target="http://www.sindico.com.br/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uol.com.br/sindico/tva" TargetMode="External" /><Relationship Id="rId6" Type="http://schemas.openxmlformats.org/officeDocument/2006/relationships/hyperlink" Target="http://www.uol.com.br/sindico/tva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uol.com.br/sindico/tva/main.shtml" TargetMode="External" /><Relationship Id="rId9" Type="http://schemas.openxmlformats.org/officeDocument/2006/relationships/hyperlink" Target="http://www.uol.com.br/sindico/tva/main.s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indico.com.br/" TargetMode="External" /><Relationship Id="rId3" Type="http://schemas.openxmlformats.org/officeDocument/2006/relationships/hyperlink" Target="http://www.sindico.com.br/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uol.com.br/sindico/tva" TargetMode="External" /><Relationship Id="rId6" Type="http://schemas.openxmlformats.org/officeDocument/2006/relationships/hyperlink" Target="http://www.uol.com.br/sindico/tva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://www.uol.com.br/sindico/speedy/main.shtml" TargetMode="External" /><Relationship Id="rId9" Type="http://schemas.openxmlformats.org/officeDocument/2006/relationships/hyperlink" Target="http://www.uol.com.br/sindico/speedy/main.s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38725" y="0"/>
          <a:ext cx="76200" cy="0"/>
        </a:xfrm>
        <a:prstGeom prst="downArrow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128</xdr:row>
      <xdr:rowOff>85725</xdr:rowOff>
    </xdr:from>
    <xdr:to>
      <xdr:col>3</xdr:col>
      <xdr:colOff>933450</xdr:colOff>
      <xdr:row>134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076325" y="26736675"/>
          <a:ext cx="4895850" cy="1181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                                          Carimbo / Contabilista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6</xdr:col>
      <xdr:colOff>0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90500" y="95250"/>
          <a:ext cx="38195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114300</xdr:rowOff>
    </xdr:from>
    <xdr:to>
      <xdr:col>10</xdr:col>
      <xdr:colOff>438150</xdr:colOff>
      <xdr:row>9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095750" y="114300"/>
          <a:ext cx="3571875" cy="1638300"/>
        </a:xfrm>
        <a:prstGeom prst="round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8</xdr:col>
      <xdr:colOff>28575</xdr:colOff>
      <xdr:row>17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90500" y="2447925"/>
          <a:ext cx="5038725" cy="7620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66675</xdr:colOff>
      <xdr:row>13</xdr:row>
      <xdr:rowOff>0</xdr:rowOff>
    </xdr:from>
    <xdr:to>
      <xdr:col>10</xdr:col>
      <xdr:colOff>457200</xdr:colOff>
      <xdr:row>17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5267325" y="2447925"/>
          <a:ext cx="2419350" cy="7620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180975</xdr:rowOff>
    </xdr:from>
    <xdr:to>
      <xdr:col>10</xdr:col>
      <xdr:colOff>438150</xdr:colOff>
      <xdr:row>31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90500" y="3390900"/>
          <a:ext cx="7477125" cy="2314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228600</xdr:colOff>
      <xdr:row>35</xdr:row>
      <xdr:rowOff>0</xdr:rowOff>
    </xdr:from>
    <xdr:to>
      <xdr:col>1</xdr:col>
      <xdr:colOff>619125</xdr:colOff>
      <xdr:row>35</xdr:row>
      <xdr:rowOff>171450</xdr:rowOff>
    </xdr:to>
    <xdr:sp>
      <xdr:nvSpPr>
        <xdr:cNvPr id="6" name="Rectangle 7"/>
        <xdr:cNvSpPr>
          <a:spLocks/>
        </xdr:cNvSpPr>
      </xdr:nvSpPr>
      <xdr:spPr>
        <a:xfrm>
          <a:off x="419100" y="6438900"/>
          <a:ext cx="39052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228600</xdr:colOff>
      <xdr:row>34</xdr:row>
      <xdr:rowOff>0</xdr:rowOff>
    </xdr:from>
    <xdr:to>
      <xdr:col>1</xdr:col>
      <xdr:colOff>619125</xdr:colOff>
      <xdr:row>34</xdr:row>
      <xdr:rowOff>171450</xdr:rowOff>
    </xdr:to>
    <xdr:sp>
      <xdr:nvSpPr>
        <xdr:cNvPr id="7" name="Rectangle 8"/>
        <xdr:cNvSpPr>
          <a:spLocks/>
        </xdr:cNvSpPr>
      </xdr:nvSpPr>
      <xdr:spPr>
        <a:xfrm>
          <a:off x="419100" y="6257925"/>
          <a:ext cx="39052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228600</xdr:colOff>
      <xdr:row>36</xdr:row>
      <xdr:rowOff>0</xdr:rowOff>
    </xdr:from>
    <xdr:to>
      <xdr:col>1</xdr:col>
      <xdr:colOff>619125</xdr:colOff>
      <xdr:row>36</xdr:row>
      <xdr:rowOff>171450</xdr:rowOff>
    </xdr:to>
    <xdr:sp>
      <xdr:nvSpPr>
        <xdr:cNvPr id="8" name="Rectangle 9"/>
        <xdr:cNvSpPr>
          <a:spLocks/>
        </xdr:cNvSpPr>
      </xdr:nvSpPr>
      <xdr:spPr>
        <a:xfrm>
          <a:off x="419100" y="6619875"/>
          <a:ext cx="39052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5</xdr:col>
      <xdr:colOff>257175</xdr:colOff>
      <xdr:row>37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200025" y="5886450"/>
          <a:ext cx="3409950" cy="1076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10</xdr:col>
      <xdr:colOff>428625</xdr:colOff>
      <xdr:row>37</xdr:row>
      <xdr:rowOff>180975</xdr:rowOff>
    </xdr:to>
    <xdr:sp>
      <xdr:nvSpPr>
        <xdr:cNvPr id="10" name="Rectangle 11"/>
        <xdr:cNvSpPr>
          <a:spLocks/>
        </xdr:cNvSpPr>
      </xdr:nvSpPr>
      <xdr:spPr>
        <a:xfrm>
          <a:off x="4019550" y="5886450"/>
          <a:ext cx="3638550" cy="1095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190500</xdr:colOff>
      <xdr:row>38</xdr:row>
      <xdr:rowOff>180975</xdr:rowOff>
    </xdr:from>
    <xdr:to>
      <xdr:col>5</xdr:col>
      <xdr:colOff>295275</xdr:colOff>
      <xdr:row>45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90500" y="7162800"/>
          <a:ext cx="3457575" cy="1133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10</xdr:col>
      <xdr:colOff>419100</xdr:colOff>
      <xdr:row>59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190500" y="9401175"/>
          <a:ext cx="7458075" cy="1457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657225</xdr:colOff>
      <xdr:row>38</xdr:row>
      <xdr:rowOff>142875</xdr:rowOff>
    </xdr:from>
    <xdr:to>
      <xdr:col>10</xdr:col>
      <xdr:colOff>438150</xdr:colOff>
      <xdr:row>44</xdr:row>
      <xdr:rowOff>180975</xdr:rowOff>
    </xdr:to>
    <xdr:sp>
      <xdr:nvSpPr>
        <xdr:cNvPr id="13" name="Rectangle 14"/>
        <xdr:cNvSpPr>
          <a:spLocks/>
        </xdr:cNvSpPr>
      </xdr:nvSpPr>
      <xdr:spPr>
        <a:xfrm>
          <a:off x="4010025" y="7124700"/>
          <a:ext cx="3657600" cy="1171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9525</xdr:rowOff>
    </xdr:from>
    <xdr:to>
      <xdr:col>10</xdr:col>
      <xdr:colOff>400050</xdr:colOff>
      <xdr:row>49</xdr:row>
      <xdr:rowOff>152400</xdr:rowOff>
    </xdr:to>
    <xdr:sp>
      <xdr:nvSpPr>
        <xdr:cNvPr id="14" name="Rectangle 15"/>
        <xdr:cNvSpPr>
          <a:spLocks/>
        </xdr:cNvSpPr>
      </xdr:nvSpPr>
      <xdr:spPr>
        <a:xfrm>
          <a:off x="219075" y="8486775"/>
          <a:ext cx="7410450" cy="695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6</xdr:col>
      <xdr:colOff>161925</xdr:colOff>
      <xdr:row>1</xdr:row>
      <xdr:rowOff>85725</xdr:rowOff>
    </xdr:from>
    <xdr:to>
      <xdr:col>10</xdr:col>
      <xdr:colOff>285750</xdr:colOff>
      <xdr:row>7</xdr:row>
      <xdr:rowOff>161925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266700"/>
          <a:ext cx="3343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6</xdr:col>
      <xdr:colOff>0</xdr:colOff>
      <xdr:row>9</xdr:row>
      <xdr:rowOff>47625</xdr:rowOff>
    </xdr:to>
    <xdr:sp>
      <xdr:nvSpPr>
        <xdr:cNvPr id="16" name="Rectangle 17"/>
        <xdr:cNvSpPr>
          <a:spLocks/>
        </xdr:cNvSpPr>
      </xdr:nvSpPr>
      <xdr:spPr>
        <a:xfrm>
          <a:off x="190500" y="95250"/>
          <a:ext cx="38195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10</xdr:col>
      <xdr:colOff>447675</xdr:colOff>
      <xdr:row>12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90500" y="1905000"/>
          <a:ext cx="7486650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8</xdr:col>
      <xdr:colOff>28575</xdr:colOff>
      <xdr:row>17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90500" y="2447925"/>
          <a:ext cx="5038725" cy="7620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180975</xdr:rowOff>
    </xdr:from>
    <xdr:to>
      <xdr:col>10</xdr:col>
      <xdr:colOff>438150</xdr:colOff>
      <xdr:row>31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190500" y="3390900"/>
          <a:ext cx="7477125" cy="2314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5</xdr:col>
      <xdr:colOff>257175</xdr:colOff>
      <xdr:row>37</xdr:row>
      <xdr:rowOff>161925</xdr:rowOff>
    </xdr:to>
    <xdr:sp>
      <xdr:nvSpPr>
        <xdr:cNvPr id="20" name="Rectangle 24"/>
        <xdr:cNvSpPr>
          <a:spLocks/>
        </xdr:cNvSpPr>
      </xdr:nvSpPr>
      <xdr:spPr>
        <a:xfrm>
          <a:off x="200025" y="5886450"/>
          <a:ext cx="3409950" cy="1076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190500</xdr:colOff>
      <xdr:row>38</xdr:row>
      <xdr:rowOff>180975</xdr:rowOff>
    </xdr:from>
    <xdr:to>
      <xdr:col>5</xdr:col>
      <xdr:colOff>295275</xdr:colOff>
      <xdr:row>45</xdr:row>
      <xdr:rowOff>0</xdr:rowOff>
    </xdr:to>
    <xdr:sp>
      <xdr:nvSpPr>
        <xdr:cNvPr id="21" name="Rectangle 26"/>
        <xdr:cNvSpPr>
          <a:spLocks/>
        </xdr:cNvSpPr>
      </xdr:nvSpPr>
      <xdr:spPr>
        <a:xfrm>
          <a:off x="190500" y="7162800"/>
          <a:ext cx="3457575" cy="1133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10</xdr:col>
      <xdr:colOff>419100</xdr:colOff>
      <xdr:row>59</xdr:row>
      <xdr:rowOff>9525</xdr:rowOff>
    </xdr:to>
    <xdr:sp>
      <xdr:nvSpPr>
        <xdr:cNvPr id="22" name="Rectangle 27"/>
        <xdr:cNvSpPr>
          <a:spLocks/>
        </xdr:cNvSpPr>
      </xdr:nvSpPr>
      <xdr:spPr>
        <a:xfrm>
          <a:off x="190500" y="9401175"/>
          <a:ext cx="7458075" cy="1457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9525</xdr:rowOff>
    </xdr:from>
    <xdr:to>
      <xdr:col>10</xdr:col>
      <xdr:colOff>400050</xdr:colOff>
      <xdr:row>49</xdr:row>
      <xdr:rowOff>152400</xdr:rowOff>
    </xdr:to>
    <xdr:sp>
      <xdr:nvSpPr>
        <xdr:cNvPr id="23" name="Rectangle 29"/>
        <xdr:cNvSpPr>
          <a:spLocks/>
        </xdr:cNvSpPr>
      </xdr:nvSpPr>
      <xdr:spPr>
        <a:xfrm>
          <a:off x="219075" y="8486775"/>
          <a:ext cx="7410450" cy="695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438150</xdr:colOff>
      <xdr:row>20</xdr:row>
      <xdr:rowOff>9525</xdr:rowOff>
    </xdr:to>
    <xdr:sp>
      <xdr:nvSpPr>
        <xdr:cNvPr id="24" name="Rectangle 30"/>
        <xdr:cNvSpPr>
          <a:spLocks/>
        </xdr:cNvSpPr>
      </xdr:nvSpPr>
      <xdr:spPr>
        <a:xfrm>
          <a:off x="190500" y="3400425"/>
          <a:ext cx="7477125" cy="3238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</xdr:row>
      <xdr:rowOff>0</xdr:rowOff>
    </xdr:from>
    <xdr:to>
      <xdr:col>3</xdr:col>
      <xdr:colOff>9525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90500"/>
          <a:ext cx="186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161925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62625" y="1905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3</xdr:row>
      <xdr:rowOff>0</xdr:rowOff>
    </xdr:to>
    <xdr:pic>
      <xdr:nvPicPr>
        <xdr:cNvPr id="3" name="Picture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62625" y="1905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1</xdr:row>
      <xdr:rowOff>0</xdr:rowOff>
    </xdr:from>
    <xdr:to>
      <xdr:col>2</xdr:col>
      <xdr:colOff>819150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0025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2000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pic>
      <xdr:nvPicPr>
        <xdr:cNvPr id="3" name="Picture 6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530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vros%20Fisc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IA-ME"/>
      <sheetName val="AJUDA"/>
      <sheetName val="Termo de Abertura"/>
      <sheetName val="Debitos e creditos"/>
      <sheetName val="Históricos"/>
      <sheetName val="Diario"/>
      <sheetName val="Razão"/>
      <sheetName val="Analitico"/>
      <sheetName val="Registro de Entradas"/>
      <sheetName val="Registro de Saidas"/>
      <sheetName val="Apuração ICMS"/>
      <sheetName val="Registro de Inventário"/>
      <sheetName val="Registro de Duplicatas"/>
      <sheetName val="Mov. Combustiveis"/>
      <sheetName val="ISS"/>
      <sheetName val="Lalur - parte A"/>
      <sheetName val="Lalur Parte B"/>
      <sheetName val="Termo de Encerramento"/>
      <sheetName val="CARTA CORREÇÃO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fbettoni@hotmail.com" TargetMode="External" /><Relationship Id="rId2" Type="http://schemas.openxmlformats.org/officeDocument/2006/relationships/hyperlink" Target="http://www.valdecicontabilidade.ezdir.net/" TargetMode="External" /><Relationship Id="rId3" Type="http://schemas.openxmlformats.org/officeDocument/2006/relationships/hyperlink" Target="mailto:valdecicontabilidade@ig.com.br" TargetMode="External" /><Relationship Id="rId4" Type="http://schemas.openxmlformats.org/officeDocument/2006/relationships/hyperlink" Target="http://www.sindico.com.br/" TargetMode="Externa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B2:H151"/>
  <sheetViews>
    <sheetView tabSelected="1" workbookViewId="0" topLeftCell="A1">
      <selection activeCell="B7" sqref="B7"/>
    </sheetView>
  </sheetViews>
  <sheetFormatPr defaultColWidth="9.140625" defaultRowHeight="15"/>
  <cols>
    <col min="1" max="1" width="3.7109375" style="0" customWidth="1"/>
    <col min="3" max="3" width="19.28125" style="0" customWidth="1"/>
    <col min="4" max="4" width="12.7109375" style="0" customWidth="1"/>
  </cols>
  <sheetData>
    <row r="2" spans="2:8" ht="20.25">
      <c r="B2" s="520" t="s">
        <v>135</v>
      </c>
      <c r="C2" s="520"/>
      <c r="D2" s="520"/>
      <c r="E2" s="520"/>
      <c r="F2" s="520"/>
      <c r="G2" s="520"/>
      <c r="H2" s="520"/>
    </row>
    <row r="3" ht="15">
      <c r="D3" s="79" t="s">
        <v>224</v>
      </c>
    </row>
    <row r="4" spans="2:8" ht="15.75">
      <c r="B4" s="334" t="s">
        <v>108</v>
      </c>
      <c r="C4" s="335"/>
      <c r="D4" s="335"/>
      <c r="E4" s="335"/>
      <c r="F4" s="335"/>
      <c r="G4" s="335"/>
      <c r="H4" s="335"/>
    </row>
    <row r="5" spans="2:8" ht="15.75">
      <c r="B5" s="334" t="s">
        <v>109</v>
      </c>
      <c r="C5" s="335"/>
      <c r="D5" s="335"/>
      <c r="E5" s="335"/>
      <c r="F5" s="335"/>
      <c r="G5" s="335"/>
      <c r="H5" s="335"/>
    </row>
    <row r="6" spans="2:8" ht="15.75">
      <c r="B6" s="336" t="s">
        <v>110</v>
      </c>
      <c r="C6" s="336"/>
      <c r="D6" s="336"/>
      <c r="E6" s="334"/>
      <c r="F6" s="334"/>
      <c r="G6" s="334"/>
      <c r="H6" s="334"/>
    </row>
    <row r="7" spans="2:8" ht="15.75">
      <c r="B7" s="336" t="s">
        <v>111</v>
      </c>
      <c r="C7" s="336"/>
      <c r="D7" s="336"/>
      <c r="E7" s="334"/>
      <c r="F7" s="334"/>
      <c r="G7" s="334"/>
      <c r="H7" s="334"/>
    </row>
    <row r="8" spans="2:8" ht="15.75">
      <c r="B8" s="334" t="s">
        <v>112</v>
      </c>
      <c r="C8" s="334"/>
      <c r="D8" s="334"/>
      <c r="E8" s="334"/>
      <c r="F8" s="334"/>
      <c r="G8" s="334"/>
      <c r="H8" s="334"/>
    </row>
    <row r="9" spans="2:8" ht="15.75">
      <c r="B9" s="334" t="s">
        <v>356</v>
      </c>
      <c r="C9" s="334"/>
      <c r="D9" s="334"/>
      <c r="E9" s="334"/>
      <c r="F9" s="334"/>
      <c r="G9" s="334"/>
      <c r="H9" s="334"/>
    </row>
    <row r="10" spans="2:8" ht="15.75">
      <c r="B10" s="334" t="s">
        <v>139</v>
      </c>
      <c r="C10" s="334"/>
      <c r="D10" s="334"/>
      <c r="E10" s="334"/>
      <c r="F10" s="334"/>
      <c r="G10" s="334"/>
      <c r="H10" s="334"/>
    </row>
    <row r="11" spans="2:8" ht="15.75">
      <c r="B11" s="334" t="s">
        <v>136</v>
      </c>
      <c r="C11" s="334"/>
      <c r="D11" s="334"/>
      <c r="E11" s="334"/>
      <c r="F11" s="334"/>
      <c r="G11" s="334"/>
      <c r="H11" s="334"/>
    </row>
    <row r="12" spans="2:8" ht="15.75">
      <c r="B12" s="334" t="s">
        <v>137</v>
      </c>
      <c r="C12" s="334"/>
      <c r="D12" s="334"/>
      <c r="E12" s="334"/>
      <c r="F12" s="334"/>
      <c r="G12" s="334"/>
      <c r="H12" s="334"/>
    </row>
    <row r="13" spans="2:8" ht="15.75">
      <c r="B13" s="334" t="s">
        <v>113</v>
      </c>
      <c r="C13" s="334"/>
      <c r="D13" s="334"/>
      <c r="E13" s="334"/>
      <c r="F13" s="334"/>
      <c r="G13" s="334"/>
      <c r="H13" s="334"/>
    </row>
    <row r="14" spans="2:8" ht="15.75">
      <c r="B14" s="334" t="s">
        <v>114</v>
      </c>
      <c r="C14" s="334"/>
      <c r="D14" s="334"/>
      <c r="E14" s="334"/>
      <c r="F14" s="334"/>
      <c r="G14" s="334"/>
      <c r="H14" s="334"/>
    </row>
    <row r="15" spans="2:8" ht="15.75">
      <c r="B15" s="334"/>
      <c r="C15" s="334"/>
      <c r="D15" s="334"/>
      <c r="E15" s="334"/>
      <c r="F15" s="334"/>
      <c r="G15" s="334"/>
      <c r="H15" s="334"/>
    </row>
    <row r="16" spans="2:8" ht="15.75">
      <c r="B16" s="334" t="s">
        <v>357</v>
      </c>
      <c r="C16" s="334"/>
      <c r="D16" s="334"/>
      <c r="E16" s="334"/>
      <c r="F16" s="334"/>
      <c r="G16" s="334"/>
      <c r="H16" s="334"/>
    </row>
    <row r="17" spans="2:8" ht="15.75">
      <c r="B17" s="337">
        <v>1</v>
      </c>
      <c r="C17" s="334" t="s">
        <v>140</v>
      </c>
      <c r="D17" s="334"/>
      <c r="E17" s="334"/>
      <c r="F17" s="334"/>
      <c r="G17" s="334"/>
      <c r="H17" s="334"/>
    </row>
    <row r="18" spans="2:8" ht="15.75">
      <c r="B18" s="337">
        <v>2</v>
      </c>
      <c r="C18" s="334" t="s">
        <v>141</v>
      </c>
      <c r="D18" s="334"/>
      <c r="E18" s="334"/>
      <c r="F18" s="334"/>
      <c r="G18" s="334"/>
      <c r="H18" s="334"/>
    </row>
    <row r="19" spans="2:8" ht="15.75">
      <c r="B19" s="337">
        <v>3</v>
      </c>
      <c r="C19" s="334" t="s">
        <v>148</v>
      </c>
      <c r="D19" s="334"/>
      <c r="E19" s="334"/>
      <c r="F19" s="334"/>
      <c r="G19" s="334"/>
      <c r="H19" s="334"/>
    </row>
    <row r="20" spans="2:8" ht="15.75">
      <c r="B20" s="337">
        <v>4</v>
      </c>
      <c r="C20" s="334" t="s">
        <v>149</v>
      </c>
      <c r="D20" s="334"/>
      <c r="E20" s="334"/>
      <c r="F20" s="334"/>
      <c r="G20" s="334"/>
      <c r="H20" s="334"/>
    </row>
    <row r="21" spans="2:8" ht="15.75">
      <c r="B21" s="337"/>
      <c r="C21" s="334" t="s">
        <v>150</v>
      </c>
      <c r="D21" s="334"/>
      <c r="E21" s="334"/>
      <c r="F21" s="334"/>
      <c r="G21" s="334"/>
      <c r="H21" s="334"/>
    </row>
    <row r="22" spans="2:8" ht="15.75">
      <c r="B22" s="337">
        <v>5</v>
      </c>
      <c r="C22" s="334" t="s">
        <v>142</v>
      </c>
      <c r="D22" s="334"/>
      <c r="E22" s="334"/>
      <c r="F22" s="334"/>
      <c r="G22" s="334"/>
      <c r="H22" s="334"/>
    </row>
    <row r="23" spans="2:8" ht="15.75">
      <c r="B23" s="337">
        <v>6</v>
      </c>
      <c r="C23" s="334" t="s">
        <v>143</v>
      </c>
      <c r="D23" s="334"/>
      <c r="E23" s="334"/>
      <c r="F23" s="334"/>
      <c r="G23" s="334"/>
      <c r="H23" s="334"/>
    </row>
    <row r="24" spans="2:8" ht="15.75">
      <c r="B24" s="337">
        <v>7</v>
      </c>
      <c r="C24" s="334" t="s">
        <v>144</v>
      </c>
      <c r="D24" s="334"/>
      <c r="E24" s="334"/>
      <c r="F24" s="334"/>
      <c r="G24" s="334"/>
      <c r="H24" s="334"/>
    </row>
    <row r="25" spans="2:8" ht="15.75">
      <c r="B25" s="337">
        <v>8</v>
      </c>
      <c r="C25" s="334" t="s">
        <v>145</v>
      </c>
      <c r="D25" s="334"/>
      <c r="E25" s="334"/>
      <c r="F25" s="334"/>
      <c r="G25" s="334"/>
      <c r="H25" s="334"/>
    </row>
    <row r="26" spans="2:8" ht="15.75">
      <c r="B26" s="337">
        <v>9</v>
      </c>
      <c r="C26" s="334" t="s">
        <v>146</v>
      </c>
      <c r="D26" s="334"/>
      <c r="E26" s="334"/>
      <c r="F26" s="334"/>
      <c r="G26" s="334"/>
      <c r="H26" s="334"/>
    </row>
    <row r="27" spans="2:8" ht="15.75">
      <c r="B27" s="337"/>
      <c r="C27" s="334" t="s">
        <v>147</v>
      </c>
      <c r="D27" s="334"/>
      <c r="E27" s="334"/>
      <c r="F27" s="334"/>
      <c r="G27" s="334"/>
      <c r="H27" s="334"/>
    </row>
    <row r="28" spans="2:8" ht="15.75">
      <c r="B28" s="337">
        <v>10</v>
      </c>
      <c r="C28" s="334" t="s">
        <v>151</v>
      </c>
      <c r="D28" s="334"/>
      <c r="E28" s="334"/>
      <c r="F28" s="334"/>
      <c r="G28" s="334"/>
      <c r="H28" s="334"/>
    </row>
    <row r="29" spans="2:8" ht="15.75">
      <c r="B29" s="337">
        <v>11</v>
      </c>
      <c r="C29" s="334" t="s">
        <v>152</v>
      </c>
      <c r="D29" s="334"/>
      <c r="E29" s="334"/>
      <c r="F29" s="334"/>
      <c r="G29" s="334"/>
      <c r="H29" s="334"/>
    </row>
    <row r="30" spans="2:8" ht="15.75">
      <c r="B30" s="334"/>
      <c r="C30" s="334" t="s">
        <v>153</v>
      </c>
      <c r="D30" s="334"/>
      <c r="E30" s="334"/>
      <c r="F30" s="334"/>
      <c r="G30" s="334"/>
      <c r="H30" s="334"/>
    </row>
    <row r="31" spans="2:8" ht="15.75">
      <c r="B31" s="334"/>
      <c r="C31" s="334"/>
      <c r="D31" s="334"/>
      <c r="E31" s="334"/>
      <c r="F31" s="334"/>
      <c r="G31" s="334"/>
      <c r="H31" s="334"/>
    </row>
    <row r="32" spans="2:8" ht="15.75">
      <c r="B32" s="334" t="s">
        <v>115</v>
      </c>
      <c r="C32" s="334"/>
      <c r="D32" s="334"/>
      <c r="E32" s="334"/>
      <c r="F32" s="334"/>
      <c r="G32" s="334"/>
      <c r="H32" s="334"/>
    </row>
    <row r="33" spans="2:8" ht="15.75">
      <c r="B33" s="334"/>
      <c r="C33" s="334"/>
      <c r="D33" s="334"/>
      <c r="E33" s="334"/>
      <c r="F33" s="334"/>
      <c r="G33" s="334"/>
      <c r="H33" s="334"/>
    </row>
    <row r="34" spans="2:8" ht="15.75">
      <c r="B34" s="334" t="s">
        <v>116</v>
      </c>
      <c r="C34" s="334"/>
      <c r="D34" s="334"/>
      <c r="E34" s="334"/>
      <c r="F34" s="334"/>
      <c r="G34" s="334"/>
      <c r="H34" s="334"/>
    </row>
    <row r="35" spans="2:8" ht="15.75">
      <c r="B35" s="334"/>
      <c r="C35" s="334"/>
      <c r="D35" s="334"/>
      <c r="E35" s="334"/>
      <c r="F35" s="334"/>
      <c r="G35" s="334"/>
      <c r="H35" s="334"/>
    </row>
    <row r="36" spans="2:8" ht="18">
      <c r="B36" s="338" t="s">
        <v>117</v>
      </c>
      <c r="C36" s="338"/>
      <c r="D36" s="338"/>
      <c r="E36" s="334"/>
      <c r="F36" s="334"/>
      <c r="G36" s="334"/>
      <c r="H36" s="334"/>
    </row>
    <row r="37" spans="2:8" ht="15.75">
      <c r="B37" s="334"/>
      <c r="C37" s="334"/>
      <c r="D37" s="334"/>
      <c r="E37" s="334"/>
      <c r="F37" s="334"/>
      <c r="G37" s="334"/>
      <c r="H37" s="334"/>
    </row>
    <row r="38" spans="2:8" ht="15.75">
      <c r="B38" s="334" t="s">
        <v>118</v>
      </c>
      <c r="C38" s="334"/>
      <c r="D38" s="334"/>
      <c r="E38" s="334"/>
      <c r="F38" s="334"/>
      <c r="G38" s="334"/>
      <c r="H38" s="334"/>
    </row>
    <row r="39" spans="2:8" ht="15.75">
      <c r="B39" s="334" t="s">
        <v>119</v>
      </c>
      <c r="C39" s="334"/>
      <c r="D39" s="334"/>
      <c r="E39" s="334"/>
      <c r="F39" s="334"/>
      <c r="G39" s="334"/>
      <c r="H39" s="334"/>
    </row>
    <row r="40" spans="2:8" ht="15.75">
      <c r="B40" s="334"/>
      <c r="C40" s="334"/>
      <c r="D40" s="334"/>
      <c r="E40" s="334"/>
      <c r="F40" s="334"/>
      <c r="G40" s="334"/>
      <c r="H40" s="334"/>
    </row>
    <row r="41" spans="2:8" ht="15.75">
      <c r="B41" s="334" t="s">
        <v>138</v>
      </c>
      <c r="C41" s="334"/>
      <c r="D41" s="334"/>
      <c r="E41" s="334"/>
      <c r="F41" s="334"/>
      <c r="G41" s="334"/>
      <c r="H41" s="334"/>
    </row>
    <row r="42" spans="2:8" ht="15.75">
      <c r="B42" s="334" t="s">
        <v>120</v>
      </c>
      <c r="C42" s="334"/>
      <c r="D42" s="334"/>
      <c r="E42" s="334"/>
      <c r="F42" s="334"/>
      <c r="G42" s="334"/>
      <c r="H42" s="334"/>
    </row>
    <row r="43" spans="2:8" ht="15.75">
      <c r="B43" s="334" t="s">
        <v>225</v>
      </c>
      <c r="C43" s="334"/>
      <c r="D43" s="334"/>
      <c r="E43" s="334"/>
      <c r="F43" s="334"/>
      <c r="G43" s="334"/>
      <c r="H43" s="334"/>
    </row>
    <row r="44" spans="2:8" ht="15.75">
      <c r="B44" s="334" t="s">
        <v>358</v>
      </c>
      <c r="C44" s="334"/>
      <c r="D44" s="334"/>
      <c r="E44" s="334"/>
      <c r="F44" s="334"/>
      <c r="G44" s="334"/>
      <c r="H44" s="334"/>
    </row>
    <row r="45" spans="2:8" ht="15.75">
      <c r="B45" s="334"/>
      <c r="C45" s="334"/>
      <c r="D45" s="334"/>
      <c r="E45" s="334"/>
      <c r="F45" s="334"/>
      <c r="G45" s="334"/>
      <c r="H45" s="334"/>
    </row>
    <row r="46" spans="2:8" ht="15.75">
      <c r="B46" s="334" t="s">
        <v>121</v>
      </c>
      <c r="C46" s="334"/>
      <c r="D46" s="334"/>
      <c r="E46" s="334"/>
      <c r="F46" s="334"/>
      <c r="G46" s="334"/>
      <c r="H46" s="334"/>
    </row>
    <row r="47" spans="2:8" ht="15.75">
      <c r="B47" s="334" t="s">
        <v>122</v>
      </c>
      <c r="C47" s="334"/>
      <c r="D47" s="334"/>
      <c r="E47" s="334"/>
      <c r="F47" s="334"/>
      <c r="G47" s="334"/>
      <c r="H47" s="334"/>
    </row>
    <row r="48" spans="2:8" ht="15.75">
      <c r="B48" s="334" t="s">
        <v>123</v>
      </c>
      <c r="C48" s="334"/>
      <c r="D48" s="334"/>
      <c r="E48" s="334"/>
      <c r="F48" s="334"/>
      <c r="G48" s="334"/>
      <c r="H48" s="334"/>
    </row>
    <row r="49" spans="2:8" ht="15.75">
      <c r="B49" s="334" t="s">
        <v>124</v>
      </c>
      <c r="C49" s="334"/>
      <c r="D49" s="334"/>
      <c r="E49" s="334"/>
      <c r="F49" s="334"/>
      <c r="G49" s="334"/>
      <c r="H49" s="334"/>
    </row>
    <row r="50" spans="2:8" ht="15.75">
      <c r="B50" s="334" t="s">
        <v>125</v>
      </c>
      <c r="C50" s="334"/>
      <c r="D50" s="334"/>
      <c r="E50" s="334"/>
      <c r="F50" s="334"/>
      <c r="G50" s="334"/>
      <c r="H50" s="334"/>
    </row>
    <row r="51" spans="2:8" ht="15.75">
      <c r="B51" s="334"/>
      <c r="C51" s="334"/>
      <c r="D51" s="334"/>
      <c r="E51" s="334"/>
      <c r="F51" s="334"/>
      <c r="G51" s="334"/>
      <c r="H51" s="334"/>
    </row>
    <row r="52" spans="2:8" ht="15.75">
      <c r="B52" s="334" t="s">
        <v>126</v>
      </c>
      <c r="C52" s="334"/>
      <c r="D52" s="334"/>
      <c r="E52" s="334"/>
      <c r="F52" s="334"/>
      <c r="G52" s="334"/>
      <c r="H52" s="334"/>
    </row>
    <row r="53" spans="2:8" ht="15.75">
      <c r="B53" s="334"/>
      <c r="C53" s="334"/>
      <c r="D53" s="334"/>
      <c r="E53" s="334"/>
      <c r="F53" s="334"/>
      <c r="G53" s="334"/>
      <c r="H53" s="334"/>
    </row>
    <row r="54" spans="2:8" ht="15.75">
      <c r="B54" s="334" t="s">
        <v>127</v>
      </c>
      <c r="C54" s="334"/>
      <c r="D54" s="334"/>
      <c r="E54" s="334"/>
      <c r="F54" s="334"/>
      <c r="G54" s="334"/>
      <c r="H54" s="334"/>
    </row>
    <row r="55" spans="2:8" ht="15.75">
      <c r="B55" s="334"/>
      <c r="C55" s="334"/>
      <c r="D55" s="334"/>
      <c r="E55" s="334"/>
      <c r="F55" s="334"/>
      <c r="G55" s="334"/>
      <c r="H55" s="334"/>
    </row>
    <row r="56" spans="2:8" ht="15.75">
      <c r="B56" s="339" t="s">
        <v>128</v>
      </c>
      <c r="C56" s="334"/>
      <c r="D56" s="334"/>
      <c r="E56" s="334"/>
      <c r="F56" s="334"/>
      <c r="G56" s="334"/>
      <c r="H56" s="334"/>
    </row>
    <row r="57" spans="2:8" ht="15.75">
      <c r="B57" s="339"/>
      <c r="C57" s="334"/>
      <c r="D57" s="334"/>
      <c r="E57" s="334"/>
      <c r="F57" s="334"/>
      <c r="G57" s="334"/>
      <c r="H57" s="334"/>
    </row>
    <row r="58" spans="2:8" ht="15.75">
      <c r="B58" s="334" t="s">
        <v>129</v>
      </c>
      <c r="C58" s="334"/>
      <c r="D58" s="334"/>
      <c r="E58" s="334"/>
      <c r="F58" s="334"/>
      <c r="G58" s="334"/>
      <c r="H58" s="334"/>
    </row>
    <row r="59" spans="2:8" ht="15.75">
      <c r="B59" s="339"/>
      <c r="C59" s="334"/>
      <c r="D59" s="334"/>
      <c r="E59" s="334"/>
      <c r="F59" s="334"/>
      <c r="G59" s="334"/>
      <c r="H59" s="334"/>
    </row>
    <row r="60" spans="2:8" ht="15.75">
      <c r="B60" s="339" t="s">
        <v>130</v>
      </c>
      <c r="C60" s="334"/>
      <c r="D60" s="334"/>
      <c r="E60" s="334"/>
      <c r="F60" s="334"/>
      <c r="G60" s="334"/>
      <c r="H60" s="334"/>
    </row>
    <row r="61" spans="2:8" ht="15.75">
      <c r="B61" s="334"/>
      <c r="C61" s="334"/>
      <c r="D61" s="334"/>
      <c r="E61" s="334"/>
      <c r="F61" s="334"/>
      <c r="G61" s="334"/>
      <c r="H61" s="334"/>
    </row>
    <row r="62" spans="2:8" ht="15.75">
      <c r="B62" s="334"/>
      <c r="C62" s="334"/>
      <c r="D62" s="334"/>
      <c r="E62" s="334"/>
      <c r="F62" s="334"/>
      <c r="G62" s="334"/>
      <c r="H62" s="334"/>
    </row>
    <row r="63" spans="2:8" ht="15.75">
      <c r="B63" s="334"/>
      <c r="C63" s="340" t="s">
        <v>131</v>
      </c>
      <c r="D63" s="334"/>
      <c r="E63" s="334"/>
      <c r="F63" s="334"/>
      <c r="G63" s="334"/>
      <c r="H63" s="334"/>
    </row>
    <row r="64" spans="2:8" ht="15.75">
      <c r="B64" s="334"/>
      <c r="C64" s="340" t="s">
        <v>132</v>
      </c>
      <c r="D64" s="334"/>
      <c r="E64" s="334"/>
      <c r="F64" s="334"/>
      <c r="G64" s="334"/>
      <c r="H64" s="334"/>
    </row>
    <row r="65" spans="2:8" ht="15.75">
      <c r="B65" s="334"/>
      <c r="C65" s="334"/>
      <c r="D65" s="334"/>
      <c r="E65" s="334"/>
      <c r="F65" s="334"/>
      <c r="G65" s="334"/>
      <c r="H65" s="334"/>
    </row>
    <row r="66" spans="2:8" ht="15.75">
      <c r="B66" s="334"/>
      <c r="C66" s="341"/>
      <c r="D66" s="342">
        <f ca="1">NOW()</f>
        <v>37731.78344537037</v>
      </c>
      <c r="E66" s="334"/>
      <c r="F66" s="334"/>
      <c r="G66" s="334"/>
      <c r="H66" s="334"/>
    </row>
    <row r="67" spans="2:8" ht="15.75">
      <c r="B67" s="334"/>
      <c r="C67" s="334"/>
      <c r="D67" s="334"/>
      <c r="E67" s="334"/>
      <c r="F67" s="334"/>
      <c r="G67" s="334"/>
      <c r="H67" s="334"/>
    </row>
    <row r="68" spans="2:8" ht="15.75">
      <c r="B68" s="334"/>
      <c r="C68" s="334" t="s">
        <v>133</v>
      </c>
      <c r="D68" s="334"/>
      <c r="E68" s="334"/>
      <c r="F68" s="334"/>
      <c r="G68" s="334"/>
      <c r="H68" s="334"/>
    </row>
    <row r="69" spans="2:8" ht="15.75">
      <c r="B69" s="334"/>
      <c r="C69" s="336" t="s">
        <v>134</v>
      </c>
      <c r="D69" s="334"/>
      <c r="E69" s="334"/>
      <c r="F69" s="334"/>
      <c r="G69" s="334"/>
      <c r="H69" s="334"/>
    </row>
    <row r="70" spans="2:8" ht="15.75">
      <c r="B70" s="334"/>
      <c r="C70" s="521">
        <v>651206</v>
      </c>
      <c r="D70" s="521"/>
      <c r="E70" s="521"/>
      <c r="F70" s="521"/>
      <c r="G70" s="334"/>
      <c r="H70" s="334"/>
    </row>
    <row r="71" spans="2:8" ht="15.75">
      <c r="B71" s="334"/>
      <c r="C71" s="334"/>
      <c r="D71" s="334"/>
      <c r="E71" s="334"/>
      <c r="F71" s="334"/>
      <c r="G71" s="334"/>
      <c r="H71" s="334"/>
    </row>
    <row r="72" spans="2:8" ht="15.75">
      <c r="B72" s="334"/>
      <c r="C72" s="334"/>
      <c r="D72" s="334"/>
      <c r="E72" s="334"/>
      <c r="F72" s="334"/>
      <c r="G72" s="334"/>
      <c r="H72" s="334"/>
    </row>
    <row r="73" spans="2:8" ht="15.75">
      <c r="B73" s="28"/>
      <c r="C73" s="28"/>
      <c r="D73" s="28"/>
      <c r="E73" s="28"/>
      <c r="F73" s="28"/>
      <c r="G73" s="28"/>
      <c r="H73" s="28"/>
    </row>
    <row r="74" spans="2:8" ht="15.75">
      <c r="B74" s="28"/>
      <c r="C74" s="28"/>
      <c r="D74" s="28"/>
      <c r="E74" s="28"/>
      <c r="F74" s="28"/>
      <c r="G74" s="28"/>
      <c r="H74" s="28"/>
    </row>
    <row r="75" spans="2:8" ht="15.75">
      <c r="B75" s="28"/>
      <c r="C75" s="28"/>
      <c r="D75" s="28"/>
      <c r="E75" s="28"/>
      <c r="F75" s="28"/>
      <c r="G75" s="28"/>
      <c r="H75" s="28"/>
    </row>
    <row r="76" spans="2:8" ht="15.75">
      <c r="B76" s="28"/>
      <c r="C76" s="28"/>
      <c r="D76" s="28"/>
      <c r="E76" s="28"/>
      <c r="F76" s="28"/>
      <c r="G76" s="28"/>
      <c r="H76" s="28"/>
    </row>
    <row r="77" spans="2:8" ht="15.75">
      <c r="B77" s="28"/>
      <c r="C77" s="28"/>
      <c r="D77" s="28"/>
      <c r="E77" s="28"/>
      <c r="F77" s="28"/>
      <c r="G77" s="28"/>
      <c r="H77" s="28"/>
    </row>
    <row r="78" spans="2:8" ht="15.75">
      <c r="B78" s="28"/>
      <c r="C78" s="28"/>
      <c r="D78" s="28"/>
      <c r="E78" s="28"/>
      <c r="F78" s="28"/>
      <c r="G78" s="28"/>
      <c r="H78" s="28"/>
    </row>
    <row r="79" spans="2:8" ht="15.75">
      <c r="B79" s="28"/>
      <c r="C79" s="28"/>
      <c r="D79" s="28"/>
      <c r="E79" s="28"/>
      <c r="F79" s="28"/>
      <c r="G79" s="28"/>
      <c r="H79" s="28"/>
    </row>
    <row r="80" spans="2:8" ht="15.75">
      <c r="B80" s="28"/>
      <c r="C80" s="28"/>
      <c r="D80" s="28"/>
      <c r="E80" s="28"/>
      <c r="F80" s="28"/>
      <c r="G80" s="28"/>
      <c r="H80" s="28"/>
    </row>
    <row r="81" spans="2:8" ht="15.75">
      <c r="B81" s="28"/>
      <c r="C81" s="28"/>
      <c r="D81" s="28"/>
      <c r="E81" s="28"/>
      <c r="F81" s="28"/>
      <c r="G81" s="28"/>
      <c r="H81" s="28"/>
    </row>
    <row r="82" spans="2:8" ht="15.75">
      <c r="B82" s="28"/>
      <c r="C82" s="28"/>
      <c r="D82" s="28"/>
      <c r="E82" s="28"/>
      <c r="F82" s="28"/>
      <c r="G82" s="28"/>
      <c r="H82" s="28"/>
    </row>
    <row r="83" spans="2:8" ht="15.75">
      <c r="B83" s="28"/>
      <c r="C83" s="28"/>
      <c r="D83" s="28"/>
      <c r="E83" s="28"/>
      <c r="F83" s="28"/>
      <c r="G83" s="28"/>
      <c r="H83" s="28"/>
    </row>
    <row r="84" spans="2:8" ht="15.75">
      <c r="B84" s="28"/>
      <c r="C84" s="28"/>
      <c r="D84" s="28"/>
      <c r="E84" s="28"/>
      <c r="F84" s="28"/>
      <c r="G84" s="28"/>
      <c r="H84" s="28"/>
    </row>
    <row r="85" spans="2:8" ht="15.75">
      <c r="B85" s="28"/>
      <c r="C85" s="28"/>
      <c r="D85" s="28"/>
      <c r="E85" s="28"/>
      <c r="F85" s="28"/>
      <c r="G85" s="28"/>
      <c r="H85" s="28"/>
    </row>
    <row r="86" spans="2:8" ht="15.75">
      <c r="B86" s="28"/>
      <c r="C86" s="28"/>
      <c r="D86" s="28"/>
      <c r="E86" s="28"/>
      <c r="F86" s="28"/>
      <c r="G86" s="28"/>
      <c r="H86" s="28"/>
    </row>
    <row r="87" spans="2:8" ht="15.75">
      <c r="B87" s="28"/>
      <c r="C87" s="28"/>
      <c r="D87" s="28"/>
      <c r="E87" s="28"/>
      <c r="F87" s="28"/>
      <c r="G87" s="28"/>
      <c r="H87" s="28"/>
    </row>
    <row r="88" spans="2:8" ht="15.75">
      <c r="B88" s="28"/>
      <c r="C88" s="28"/>
      <c r="D88" s="28"/>
      <c r="E88" s="28"/>
      <c r="F88" s="28"/>
      <c r="G88" s="28"/>
      <c r="H88" s="28"/>
    </row>
    <row r="89" spans="2:8" ht="15.75">
      <c r="B89" s="28"/>
      <c r="C89" s="28"/>
      <c r="D89" s="28"/>
      <c r="E89" s="28"/>
      <c r="F89" s="28"/>
      <c r="G89" s="28"/>
      <c r="H89" s="28"/>
    </row>
    <row r="90" spans="2:8" ht="15.75">
      <c r="B90" s="28"/>
      <c r="C90" s="28"/>
      <c r="D90" s="28"/>
      <c r="E90" s="28"/>
      <c r="F90" s="28"/>
      <c r="G90" s="28"/>
      <c r="H90" s="28"/>
    </row>
    <row r="91" spans="2:8" ht="15.75">
      <c r="B91" s="28"/>
      <c r="C91" s="28"/>
      <c r="D91" s="28"/>
      <c r="E91" s="28"/>
      <c r="F91" s="28"/>
      <c r="G91" s="28"/>
      <c r="H91" s="28"/>
    </row>
    <row r="92" spans="2:8" ht="15.75">
      <c r="B92" s="28"/>
      <c r="C92" s="28"/>
      <c r="D92" s="28"/>
      <c r="E92" s="28"/>
      <c r="F92" s="28"/>
      <c r="G92" s="28"/>
      <c r="H92" s="28"/>
    </row>
    <row r="93" spans="2:8" ht="15.75">
      <c r="B93" s="28"/>
      <c r="C93" s="28"/>
      <c r="D93" s="28"/>
      <c r="E93" s="28"/>
      <c r="F93" s="28"/>
      <c r="G93" s="28"/>
      <c r="H93" s="28"/>
    </row>
    <row r="94" spans="2:8" ht="15.75">
      <c r="B94" s="28"/>
      <c r="C94" s="28"/>
      <c r="D94" s="28"/>
      <c r="E94" s="28"/>
      <c r="F94" s="28"/>
      <c r="G94" s="28"/>
      <c r="H94" s="28"/>
    </row>
    <row r="95" spans="2:8" ht="15.75">
      <c r="B95" s="28"/>
      <c r="C95" s="28"/>
      <c r="D95" s="28"/>
      <c r="E95" s="28"/>
      <c r="F95" s="28"/>
      <c r="G95" s="28"/>
      <c r="H95" s="28"/>
    </row>
    <row r="96" spans="2:8" ht="15.75">
      <c r="B96" s="28"/>
      <c r="C96" s="28"/>
      <c r="D96" s="28"/>
      <c r="E96" s="28"/>
      <c r="F96" s="28"/>
      <c r="G96" s="28"/>
      <c r="H96" s="28"/>
    </row>
    <row r="97" spans="2:8" ht="15.75">
      <c r="B97" s="28"/>
      <c r="C97" s="28"/>
      <c r="D97" s="28"/>
      <c r="E97" s="28"/>
      <c r="F97" s="28"/>
      <c r="G97" s="28"/>
      <c r="H97" s="28"/>
    </row>
    <row r="98" spans="2:8" ht="15.75">
      <c r="B98" s="28"/>
      <c r="C98" s="28"/>
      <c r="D98" s="28"/>
      <c r="E98" s="28"/>
      <c r="F98" s="28"/>
      <c r="G98" s="28"/>
      <c r="H98" s="28"/>
    </row>
    <row r="99" spans="2:8" ht="15.75">
      <c r="B99" s="28"/>
      <c r="C99" s="28"/>
      <c r="D99" s="28"/>
      <c r="E99" s="28"/>
      <c r="F99" s="28"/>
      <c r="G99" s="28"/>
      <c r="H99" s="28"/>
    </row>
    <row r="100" spans="2:8" ht="15.75">
      <c r="B100" s="28"/>
      <c r="C100" s="28"/>
      <c r="D100" s="28"/>
      <c r="E100" s="28"/>
      <c r="F100" s="28"/>
      <c r="G100" s="28"/>
      <c r="H100" s="28"/>
    </row>
    <row r="101" spans="2:8" ht="15.75">
      <c r="B101" s="28"/>
      <c r="C101" s="28"/>
      <c r="D101" s="28"/>
      <c r="E101" s="28"/>
      <c r="F101" s="28"/>
      <c r="G101" s="28"/>
      <c r="H101" s="28"/>
    </row>
    <row r="102" spans="2:8" ht="15.75">
      <c r="B102" s="28"/>
      <c r="C102" s="28"/>
      <c r="D102" s="28"/>
      <c r="E102" s="28"/>
      <c r="F102" s="28"/>
      <c r="G102" s="28"/>
      <c r="H102" s="28"/>
    </row>
    <row r="103" spans="2:8" ht="15.75">
      <c r="B103" s="28"/>
      <c r="C103" s="28"/>
      <c r="D103" s="28"/>
      <c r="E103" s="28"/>
      <c r="F103" s="28"/>
      <c r="G103" s="28"/>
      <c r="H103" s="28"/>
    </row>
    <row r="104" spans="2:8" ht="15.75">
      <c r="B104" s="28"/>
      <c r="C104" s="28"/>
      <c r="D104" s="28"/>
      <c r="E104" s="28"/>
      <c r="F104" s="28"/>
      <c r="G104" s="28"/>
      <c r="H104" s="28"/>
    </row>
    <row r="105" spans="2:8" ht="15.75">
      <c r="B105" s="28"/>
      <c r="C105" s="28"/>
      <c r="D105" s="28"/>
      <c r="E105" s="28"/>
      <c r="F105" s="28"/>
      <c r="G105" s="28"/>
      <c r="H105" s="28"/>
    </row>
    <row r="106" spans="2:8" ht="15.75">
      <c r="B106" s="28"/>
      <c r="C106" s="28"/>
      <c r="D106" s="28"/>
      <c r="E106" s="28"/>
      <c r="F106" s="28"/>
      <c r="G106" s="28"/>
      <c r="H106" s="28"/>
    </row>
    <row r="107" spans="2:8" ht="15.75">
      <c r="B107" s="28"/>
      <c r="C107" s="28"/>
      <c r="D107" s="28"/>
      <c r="E107" s="28"/>
      <c r="F107" s="28"/>
      <c r="G107" s="28"/>
      <c r="H107" s="28"/>
    </row>
    <row r="108" spans="2:8" ht="15.75">
      <c r="B108" s="28"/>
      <c r="C108" s="28"/>
      <c r="D108" s="28"/>
      <c r="E108" s="28"/>
      <c r="F108" s="28"/>
      <c r="G108" s="28"/>
      <c r="H108" s="28"/>
    </row>
    <row r="109" spans="2:8" ht="15.75">
      <c r="B109" s="28"/>
      <c r="C109" s="28"/>
      <c r="D109" s="28"/>
      <c r="E109" s="28"/>
      <c r="F109" s="28"/>
      <c r="G109" s="28"/>
      <c r="H109" s="28"/>
    </row>
    <row r="110" spans="2:8" ht="15.75">
      <c r="B110" s="28"/>
      <c r="C110" s="28"/>
      <c r="D110" s="28"/>
      <c r="E110" s="28"/>
      <c r="F110" s="28"/>
      <c r="G110" s="28"/>
      <c r="H110" s="28"/>
    </row>
    <row r="111" spans="2:8" ht="15.75">
      <c r="B111" s="28"/>
      <c r="C111" s="28"/>
      <c r="D111" s="28"/>
      <c r="E111" s="28"/>
      <c r="F111" s="28"/>
      <c r="G111" s="28"/>
      <c r="H111" s="28"/>
    </row>
    <row r="112" spans="2:8" ht="15.75">
      <c r="B112" s="28"/>
      <c r="C112" s="28"/>
      <c r="D112" s="28"/>
      <c r="E112" s="28"/>
      <c r="F112" s="28"/>
      <c r="G112" s="28"/>
      <c r="H112" s="28"/>
    </row>
    <row r="113" spans="2:8" ht="15.75">
      <c r="B113" s="28"/>
      <c r="C113" s="28"/>
      <c r="D113" s="28"/>
      <c r="E113" s="28"/>
      <c r="F113" s="28"/>
      <c r="G113" s="28"/>
      <c r="H113" s="28"/>
    </row>
    <row r="114" spans="2:8" ht="15.75">
      <c r="B114" s="28"/>
      <c r="C114" s="28"/>
      <c r="D114" s="28"/>
      <c r="E114" s="28"/>
      <c r="F114" s="28"/>
      <c r="G114" s="28"/>
      <c r="H114" s="28"/>
    </row>
    <row r="115" spans="2:8" ht="15.75">
      <c r="B115" s="28"/>
      <c r="C115" s="28"/>
      <c r="D115" s="28"/>
      <c r="E115" s="28"/>
      <c r="F115" s="28"/>
      <c r="G115" s="28"/>
      <c r="H115" s="28"/>
    </row>
    <row r="116" spans="2:8" ht="15.75">
      <c r="B116" s="28"/>
      <c r="C116" s="28"/>
      <c r="D116" s="28"/>
      <c r="E116" s="28"/>
      <c r="F116" s="28"/>
      <c r="G116" s="28"/>
      <c r="H116" s="28"/>
    </row>
    <row r="117" spans="2:8" ht="15.75">
      <c r="B117" s="28"/>
      <c r="C117" s="28"/>
      <c r="D117" s="28"/>
      <c r="E117" s="28"/>
      <c r="F117" s="28"/>
      <c r="G117" s="28"/>
      <c r="H117" s="28"/>
    </row>
    <row r="118" spans="2:8" ht="15.75">
      <c r="B118" s="28"/>
      <c r="C118" s="28"/>
      <c r="D118" s="28"/>
      <c r="E118" s="28"/>
      <c r="F118" s="28"/>
      <c r="G118" s="28"/>
      <c r="H118" s="28"/>
    </row>
    <row r="119" spans="2:8" ht="15.75">
      <c r="B119" s="28"/>
      <c r="C119" s="28"/>
      <c r="D119" s="28"/>
      <c r="E119" s="28"/>
      <c r="F119" s="28"/>
      <c r="G119" s="28"/>
      <c r="H119" s="28"/>
    </row>
    <row r="120" spans="2:8" ht="15.75">
      <c r="B120" s="28"/>
      <c r="C120" s="28"/>
      <c r="D120" s="28"/>
      <c r="E120" s="28"/>
      <c r="F120" s="28"/>
      <c r="G120" s="28"/>
      <c r="H120" s="28"/>
    </row>
    <row r="121" spans="2:8" ht="15.75">
      <c r="B121" s="28"/>
      <c r="C121" s="28"/>
      <c r="D121" s="28"/>
      <c r="E121" s="28"/>
      <c r="F121" s="28"/>
      <c r="G121" s="28"/>
      <c r="H121" s="28"/>
    </row>
    <row r="122" spans="2:8" ht="15.75">
      <c r="B122" s="28"/>
      <c r="C122" s="28"/>
      <c r="D122" s="28"/>
      <c r="E122" s="28"/>
      <c r="F122" s="28"/>
      <c r="G122" s="28"/>
      <c r="H122" s="28"/>
    </row>
    <row r="123" spans="2:8" ht="15.75">
      <c r="B123" s="28"/>
      <c r="C123" s="28"/>
      <c r="D123" s="28"/>
      <c r="E123" s="28"/>
      <c r="F123" s="28"/>
      <c r="G123" s="28"/>
      <c r="H123" s="28"/>
    </row>
    <row r="124" spans="2:8" ht="15.75">
      <c r="B124" s="28"/>
      <c r="C124" s="28"/>
      <c r="D124" s="28"/>
      <c r="E124" s="28"/>
      <c r="F124" s="28"/>
      <c r="G124" s="28"/>
      <c r="H124" s="28"/>
    </row>
    <row r="125" spans="2:8" ht="15.75">
      <c r="B125" s="28"/>
      <c r="C125" s="28"/>
      <c r="D125" s="28"/>
      <c r="E125" s="28"/>
      <c r="F125" s="28"/>
      <c r="G125" s="28"/>
      <c r="H125" s="28"/>
    </row>
    <row r="126" spans="2:8" ht="15.75">
      <c r="B126" s="28"/>
      <c r="C126" s="28"/>
      <c r="D126" s="28"/>
      <c r="E126" s="28"/>
      <c r="F126" s="28"/>
      <c r="G126" s="28"/>
      <c r="H126" s="28"/>
    </row>
    <row r="127" spans="2:8" ht="15.75">
      <c r="B127" s="28"/>
      <c r="C127" s="28"/>
      <c r="D127" s="28"/>
      <c r="E127" s="28"/>
      <c r="F127" s="28"/>
      <c r="G127" s="28"/>
      <c r="H127" s="28"/>
    </row>
    <row r="128" spans="2:8" ht="15.75">
      <c r="B128" s="28"/>
      <c r="C128" s="28"/>
      <c r="D128" s="28"/>
      <c r="E128" s="28"/>
      <c r="F128" s="28"/>
      <c r="G128" s="28"/>
      <c r="H128" s="28"/>
    </row>
    <row r="129" spans="2:8" ht="15.75">
      <c r="B129" s="28"/>
      <c r="C129" s="28"/>
      <c r="D129" s="28"/>
      <c r="E129" s="28"/>
      <c r="F129" s="28"/>
      <c r="G129" s="28"/>
      <c r="H129" s="28"/>
    </row>
    <row r="130" spans="2:8" ht="15.75">
      <c r="B130" s="28"/>
      <c r="C130" s="28"/>
      <c r="D130" s="28"/>
      <c r="E130" s="28"/>
      <c r="F130" s="28"/>
      <c r="G130" s="28"/>
      <c r="H130" s="28"/>
    </row>
    <row r="131" spans="2:8" ht="15.75">
      <c r="B131" s="28"/>
      <c r="C131" s="28"/>
      <c r="D131" s="28"/>
      <c r="E131" s="28"/>
      <c r="F131" s="28"/>
      <c r="G131" s="28"/>
      <c r="H131" s="28"/>
    </row>
    <row r="132" spans="2:8" ht="15.75">
      <c r="B132" s="28"/>
      <c r="C132" s="28"/>
      <c r="D132" s="28"/>
      <c r="E132" s="28"/>
      <c r="F132" s="28"/>
      <c r="G132" s="28"/>
      <c r="H132" s="28"/>
    </row>
    <row r="133" spans="2:8" ht="15.75">
      <c r="B133" s="28"/>
      <c r="C133" s="28"/>
      <c r="D133" s="28"/>
      <c r="E133" s="28"/>
      <c r="F133" s="28"/>
      <c r="G133" s="28"/>
      <c r="H133" s="28"/>
    </row>
    <row r="134" spans="2:8" ht="15.75">
      <c r="B134" s="28"/>
      <c r="C134" s="28"/>
      <c r="D134" s="28"/>
      <c r="E134" s="28"/>
      <c r="F134" s="28"/>
      <c r="G134" s="28"/>
      <c r="H134" s="28"/>
    </row>
    <row r="135" spans="2:8" ht="15.75">
      <c r="B135" s="28"/>
      <c r="C135" s="28"/>
      <c r="D135" s="28"/>
      <c r="E135" s="28"/>
      <c r="F135" s="28"/>
      <c r="G135" s="28"/>
      <c r="H135" s="28"/>
    </row>
    <row r="136" spans="2:8" ht="15.75">
      <c r="B136" s="28"/>
      <c r="C136" s="28"/>
      <c r="D136" s="28"/>
      <c r="E136" s="28"/>
      <c r="F136" s="28"/>
      <c r="G136" s="28"/>
      <c r="H136" s="28"/>
    </row>
    <row r="137" spans="2:8" ht="15.75">
      <c r="B137" s="28"/>
      <c r="C137" s="28"/>
      <c r="D137" s="28"/>
      <c r="E137" s="28"/>
      <c r="F137" s="28"/>
      <c r="G137" s="28"/>
      <c r="H137" s="28"/>
    </row>
    <row r="138" spans="2:8" ht="15.75">
      <c r="B138" s="28"/>
      <c r="C138" s="28"/>
      <c r="D138" s="28"/>
      <c r="E138" s="28"/>
      <c r="F138" s="28"/>
      <c r="G138" s="28"/>
      <c r="H138" s="28"/>
    </row>
    <row r="139" spans="2:8" ht="15.75">
      <c r="B139" s="28"/>
      <c r="C139" s="28"/>
      <c r="D139" s="28"/>
      <c r="E139" s="28"/>
      <c r="F139" s="28"/>
      <c r="G139" s="28"/>
      <c r="H139" s="28"/>
    </row>
    <row r="140" spans="2:8" ht="15.75">
      <c r="B140" s="28"/>
      <c r="C140" s="28"/>
      <c r="D140" s="28"/>
      <c r="E140" s="28"/>
      <c r="F140" s="28"/>
      <c r="G140" s="28"/>
      <c r="H140" s="28"/>
    </row>
    <row r="141" spans="2:8" ht="15.75">
      <c r="B141" s="28"/>
      <c r="C141" s="28"/>
      <c r="D141" s="28"/>
      <c r="E141" s="28"/>
      <c r="F141" s="28"/>
      <c r="G141" s="28"/>
      <c r="H141" s="28"/>
    </row>
    <row r="142" spans="2:8" ht="15.75">
      <c r="B142" s="28"/>
      <c r="C142" s="28"/>
      <c r="D142" s="28"/>
      <c r="E142" s="28"/>
      <c r="F142" s="28"/>
      <c r="G142" s="28"/>
      <c r="H142" s="28"/>
    </row>
    <row r="143" spans="2:8" ht="15.75">
      <c r="B143" s="28"/>
      <c r="C143" s="28"/>
      <c r="D143" s="28"/>
      <c r="E143" s="28"/>
      <c r="F143" s="28"/>
      <c r="G143" s="28"/>
      <c r="H143" s="28"/>
    </row>
    <row r="144" spans="2:8" ht="15.75">
      <c r="B144" s="28"/>
      <c r="C144" s="28"/>
      <c r="D144" s="28"/>
      <c r="E144" s="28"/>
      <c r="F144" s="28"/>
      <c r="G144" s="28"/>
      <c r="H144" s="28"/>
    </row>
    <row r="145" spans="2:8" ht="15.75">
      <c r="B145" s="28"/>
      <c r="C145" s="28"/>
      <c r="D145" s="28"/>
      <c r="E145" s="28"/>
      <c r="F145" s="28"/>
      <c r="G145" s="28"/>
      <c r="H145" s="28"/>
    </row>
    <row r="146" spans="2:8" ht="15.75">
      <c r="B146" s="28"/>
      <c r="C146" s="28"/>
      <c r="D146" s="28"/>
      <c r="E146" s="28"/>
      <c r="F146" s="28"/>
      <c r="G146" s="28"/>
      <c r="H146" s="28"/>
    </row>
    <row r="147" spans="2:8" ht="15.75">
      <c r="B147" s="28"/>
      <c r="C147" s="28"/>
      <c r="D147" s="28"/>
      <c r="E147" s="28"/>
      <c r="F147" s="28"/>
      <c r="G147" s="28"/>
      <c r="H147" s="28"/>
    </row>
    <row r="148" spans="2:8" ht="15.75">
      <c r="B148" s="28"/>
      <c r="C148" s="28"/>
      <c r="D148" s="28"/>
      <c r="E148" s="28"/>
      <c r="F148" s="28"/>
      <c r="G148" s="28"/>
      <c r="H148" s="28"/>
    </row>
    <row r="149" spans="2:8" ht="15.75">
      <c r="B149" s="28"/>
      <c r="C149" s="28"/>
      <c r="D149" s="28"/>
      <c r="E149" s="28"/>
      <c r="F149" s="28"/>
      <c r="G149" s="28"/>
      <c r="H149" s="28"/>
    </row>
    <row r="150" spans="2:8" ht="15.75">
      <c r="B150" s="28"/>
      <c r="C150" s="28"/>
      <c r="D150" s="28"/>
      <c r="E150" s="28"/>
      <c r="F150" s="28"/>
      <c r="G150" s="28"/>
      <c r="H150" s="28"/>
    </row>
    <row r="151" spans="2:8" ht="15.75">
      <c r="B151" s="28"/>
      <c r="C151" s="28"/>
      <c r="D151" s="28"/>
      <c r="E151" s="28"/>
      <c r="F151" s="28"/>
      <c r="G151" s="28"/>
      <c r="H151" s="28"/>
    </row>
  </sheetData>
  <mergeCells count="2">
    <mergeCell ref="B2:H2"/>
    <mergeCell ref="C70:F70"/>
  </mergeCells>
  <printOptions/>
  <pageMargins left="0.75" right="0.75" top="1" bottom="1" header="0.492125985" footer="0.492125985"/>
  <pageSetup horizontalDpi="120" verticalDpi="1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90" zoomScaleNormal="90" workbookViewId="0" topLeftCell="A1">
      <selection activeCell="B4" sqref="B4:F4"/>
    </sheetView>
  </sheetViews>
  <sheetFormatPr defaultColWidth="9.140625" defaultRowHeight="15"/>
  <cols>
    <col min="1" max="1" width="2.8515625" style="384" customWidth="1"/>
    <col min="2" max="2" width="15.140625" style="384" customWidth="1"/>
    <col min="3" max="3" width="14.00390625" style="384" customWidth="1"/>
    <col min="4" max="5" width="9.140625" style="384" customWidth="1"/>
    <col min="6" max="6" width="9.8515625" style="384" customWidth="1"/>
    <col min="7" max="7" width="13.421875" style="384" customWidth="1"/>
    <col min="8" max="8" width="4.421875" style="384" customWidth="1"/>
    <col min="9" max="9" width="18.7109375" style="384" customWidth="1"/>
    <col min="10" max="10" width="11.7109375" style="384" customWidth="1"/>
    <col min="11" max="11" width="9.8515625" style="384" customWidth="1"/>
    <col min="12" max="16384" width="9.140625" style="384" customWidth="1"/>
  </cols>
  <sheetData>
    <row r="1" spans="1:11" ht="14.25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83"/>
    </row>
    <row r="2" spans="1:11" ht="15">
      <c r="A2" s="385"/>
      <c r="B2" s="570" t="s">
        <v>418</v>
      </c>
      <c r="C2" s="570"/>
      <c r="D2" s="570"/>
      <c r="E2" s="570"/>
      <c r="F2" s="570"/>
      <c r="G2" s="362"/>
      <c r="H2" s="362"/>
      <c r="I2" s="362"/>
      <c r="J2" s="362"/>
      <c r="K2" s="363"/>
    </row>
    <row r="3" spans="1:11" ht="15">
      <c r="A3" s="385"/>
      <c r="B3" s="570" t="s">
        <v>476</v>
      </c>
      <c r="C3" s="570"/>
      <c r="D3" s="575" t="s">
        <v>477</v>
      </c>
      <c r="E3" s="575"/>
      <c r="F3" s="575"/>
      <c r="G3" s="362"/>
      <c r="H3" s="362"/>
      <c r="I3" s="362"/>
      <c r="J3" s="362"/>
      <c r="K3" s="363"/>
    </row>
    <row r="4" spans="1:11" ht="15">
      <c r="A4" s="385"/>
      <c r="B4" s="570"/>
      <c r="C4" s="570"/>
      <c r="D4" s="570"/>
      <c r="E4" s="570"/>
      <c r="F4" s="570"/>
      <c r="G4" s="362"/>
      <c r="H4" s="362"/>
      <c r="I4" s="362"/>
      <c r="J4" s="362"/>
      <c r="K4" s="363"/>
    </row>
    <row r="5" spans="1:11" ht="15">
      <c r="A5" s="385"/>
      <c r="B5" s="570"/>
      <c r="C5" s="570"/>
      <c r="D5" s="570"/>
      <c r="E5" s="570"/>
      <c r="F5" s="570"/>
      <c r="G5" s="362"/>
      <c r="H5" s="362"/>
      <c r="I5" s="362"/>
      <c r="J5" s="362"/>
      <c r="K5" s="363"/>
    </row>
    <row r="6" spans="1:11" ht="15">
      <c r="A6" s="385"/>
      <c r="B6" s="570"/>
      <c r="C6" s="570"/>
      <c r="D6" s="570"/>
      <c r="E6" s="570"/>
      <c r="F6" s="570"/>
      <c r="G6" s="362"/>
      <c r="H6" s="362"/>
      <c r="I6" s="362"/>
      <c r="J6" s="362"/>
      <c r="K6" s="363"/>
    </row>
    <row r="7" spans="1:11" ht="15">
      <c r="A7" s="385"/>
      <c r="B7" s="386" t="s">
        <v>419</v>
      </c>
      <c r="C7" s="575" t="s">
        <v>130</v>
      </c>
      <c r="D7" s="575"/>
      <c r="E7" s="575"/>
      <c r="F7" s="575"/>
      <c r="G7" s="362"/>
      <c r="H7" s="362"/>
      <c r="I7" s="362"/>
      <c r="J7" s="362"/>
      <c r="K7" s="363"/>
    </row>
    <row r="8" spans="1:11" ht="15.75" thickBot="1">
      <c r="A8" s="385"/>
      <c r="B8" s="386" t="s">
        <v>420</v>
      </c>
      <c r="C8" s="575" t="s">
        <v>128</v>
      </c>
      <c r="D8" s="575"/>
      <c r="E8" s="575"/>
      <c r="F8" s="575"/>
      <c r="G8" s="362"/>
      <c r="H8" s="362"/>
      <c r="I8" s="362"/>
      <c r="J8" s="362"/>
      <c r="K8" s="363"/>
    </row>
    <row r="9" spans="1:11" ht="15.75" thickBot="1">
      <c r="A9" s="385"/>
      <c r="B9" s="367"/>
      <c r="C9" s="570"/>
      <c r="D9" s="570"/>
      <c r="E9" s="570"/>
      <c r="F9" s="570"/>
      <c r="G9" s="362"/>
      <c r="H9" s="554" t="s">
        <v>421</v>
      </c>
      <c r="I9" s="554"/>
      <c r="J9" s="436">
        <v>1</v>
      </c>
      <c r="K9" s="363"/>
    </row>
    <row r="10" spans="1:11" ht="14.25">
      <c r="A10" s="385"/>
      <c r="B10" s="362"/>
      <c r="C10" s="362"/>
      <c r="D10" s="362"/>
      <c r="E10" s="362"/>
      <c r="F10" s="362"/>
      <c r="G10" s="362"/>
      <c r="H10" s="362"/>
      <c r="I10" s="362"/>
      <c r="J10" s="362"/>
      <c r="K10" s="363"/>
    </row>
    <row r="11" spans="1:11" ht="14.25">
      <c r="A11" s="385"/>
      <c r="B11" s="573" t="s">
        <v>468</v>
      </c>
      <c r="C11" s="573"/>
      <c r="D11" s="573"/>
      <c r="E11" s="573"/>
      <c r="F11" s="573"/>
      <c r="G11" s="573"/>
      <c r="H11" s="573"/>
      <c r="I11" s="573"/>
      <c r="J11" s="573"/>
      <c r="K11" s="574"/>
    </row>
    <row r="12" spans="1:11" ht="14.25">
      <c r="A12" s="385"/>
      <c r="B12" s="573"/>
      <c r="C12" s="573"/>
      <c r="D12" s="573"/>
      <c r="E12" s="573"/>
      <c r="F12" s="573"/>
      <c r="G12" s="573"/>
      <c r="H12" s="573"/>
      <c r="I12" s="573"/>
      <c r="J12" s="573"/>
      <c r="K12" s="574"/>
    </row>
    <row r="13" spans="1:11" ht="14.25">
      <c r="A13" s="385"/>
      <c r="B13" s="362"/>
      <c r="C13" s="362"/>
      <c r="D13" s="362"/>
      <c r="E13" s="362"/>
      <c r="F13" s="362"/>
      <c r="G13" s="362"/>
      <c r="H13" s="362"/>
      <c r="I13" s="362"/>
      <c r="J13" s="362"/>
      <c r="K13" s="363"/>
    </row>
    <row r="14" spans="1:11" ht="15">
      <c r="A14" s="385"/>
      <c r="B14" s="387" t="s">
        <v>422</v>
      </c>
      <c r="C14" s="562" t="str">
        <f>Cadastro!$D$7</f>
        <v>Condominio Modelo S/A</v>
      </c>
      <c r="D14" s="562"/>
      <c r="E14" s="562"/>
      <c r="F14" s="562"/>
      <c r="G14" s="562"/>
      <c r="H14" s="562"/>
      <c r="I14" s="387" t="s">
        <v>423</v>
      </c>
      <c r="J14" s="571">
        <v>37478</v>
      </c>
      <c r="K14" s="572"/>
    </row>
    <row r="15" spans="1:11" ht="15">
      <c r="A15" s="385"/>
      <c r="B15" s="387" t="s">
        <v>83</v>
      </c>
      <c r="C15" s="562" t="str">
        <f>Cadastro!$D$8</f>
        <v>Rua do escorrega la vai um</v>
      </c>
      <c r="D15" s="562"/>
      <c r="E15" s="562"/>
      <c r="F15" s="388">
        <f>Cadastro!$D$9</f>
        <v>120</v>
      </c>
      <c r="G15" s="562" t="str">
        <f>Cadastro!$D$10</f>
        <v>Onde nos escondemos</v>
      </c>
      <c r="H15" s="562"/>
      <c r="I15" s="387" t="s">
        <v>424</v>
      </c>
      <c r="J15" s="565" t="s">
        <v>425</v>
      </c>
      <c r="K15" s="566"/>
    </row>
    <row r="16" spans="1:11" ht="15">
      <c r="A16" s="385"/>
      <c r="B16" s="387" t="s">
        <v>426</v>
      </c>
      <c r="C16" s="562" t="str">
        <f>Cadastro!$D$12</f>
        <v>O seu</v>
      </c>
      <c r="D16" s="562"/>
      <c r="E16" s="562"/>
      <c r="F16" s="389" t="s">
        <v>427</v>
      </c>
      <c r="G16" s="365" t="s">
        <v>428</v>
      </c>
      <c r="H16" s="365"/>
      <c r="I16" s="387" t="s">
        <v>429</v>
      </c>
      <c r="J16" s="567">
        <f>Cadastro!$D$4</f>
        <v>100</v>
      </c>
      <c r="K16" s="568"/>
    </row>
    <row r="17" spans="1:11" ht="15">
      <c r="A17" s="385"/>
      <c r="B17" s="387" t="s">
        <v>91</v>
      </c>
      <c r="C17" s="562" t="str">
        <f>Cadastro!$D$13</f>
        <v>1234-4568</v>
      </c>
      <c r="D17" s="562"/>
      <c r="E17" s="562"/>
      <c r="F17" s="562"/>
      <c r="G17" s="562"/>
      <c r="H17" s="562"/>
      <c r="I17" s="387" t="s">
        <v>97</v>
      </c>
      <c r="J17" s="563">
        <f>Cadastro!$D$22</f>
        <v>0</v>
      </c>
      <c r="K17" s="564"/>
    </row>
    <row r="18" spans="1:11" ht="14.25">
      <c r="A18" s="385"/>
      <c r="B18" s="362"/>
      <c r="C18" s="362"/>
      <c r="D18" s="362"/>
      <c r="E18" s="362"/>
      <c r="F18" s="362"/>
      <c r="G18" s="362"/>
      <c r="H18" s="362"/>
      <c r="I18" s="362"/>
      <c r="J18" s="362"/>
      <c r="K18" s="363"/>
    </row>
    <row r="19" spans="1:11" ht="15">
      <c r="A19" s="385"/>
      <c r="B19" s="364" t="s">
        <v>430</v>
      </c>
      <c r="C19" s="569" t="s">
        <v>431</v>
      </c>
      <c r="D19" s="569"/>
      <c r="E19" s="569"/>
      <c r="F19" s="569"/>
      <c r="G19" s="569"/>
      <c r="H19" s="569"/>
      <c r="I19" s="569"/>
      <c r="J19" s="554" t="s">
        <v>341</v>
      </c>
      <c r="K19" s="555"/>
    </row>
    <row r="20" spans="1:11" ht="10.5" customHeight="1">
      <c r="A20" s="385"/>
      <c r="B20" s="364"/>
      <c r="C20" s="569"/>
      <c r="D20" s="569"/>
      <c r="E20" s="569"/>
      <c r="F20" s="569"/>
      <c r="G20" s="569"/>
      <c r="H20" s="569"/>
      <c r="I20" s="569"/>
      <c r="J20" s="364"/>
      <c r="K20" s="430"/>
    </row>
    <row r="21" spans="1:11" ht="14.25">
      <c r="A21" s="385"/>
      <c r="B21" s="390">
        <v>1</v>
      </c>
      <c r="C21" s="556" t="s">
        <v>432</v>
      </c>
      <c r="D21" s="556"/>
      <c r="E21" s="556"/>
      <c r="F21" s="556"/>
      <c r="G21" s="556"/>
      <c r="H21" s="556"/>
      <c r="I21" s="556"/>
      <c r="J21" s="560">
        <v>150</v>
      </c>
      <c r="K21" s="561"/>
    </row>
    <row r="22" spans="1:11" ht="14.25">
      <c r="A22" s="385"/>
      <c r="B22" s="391"/>
      <c r="C22" s="556"/>
      <c r="D22" s="556"/>
      <c r="E22" s="556"/>
      <c r="F22" s="556"/>
      <c r="G22" s="556"/>
      <c r="H22" s="556"/>
      <c r="I22" s="556"/>
      <c r="J22" s="560"/>
      <c r="K22" s="561"/>
    </row>
    <row r="23" spans="1:11" ht="14.25">
      <c r="A23" s="385"/>
      <c r="B23" s="365"/>
      <c r="C23" s="556"/>
      <c r="D23" s="556"/>
      <c r="E23" s="556"/>
      <c r="F23" s="556"/>
      <c r="G23" s="556"/>
      <c r="H23" s="556"/>
      <c r="I23" s="556"/>
      <c r="J23" s="560"/>
      <c r="K23" s="561"/>
    </row>
    <row r="24" spans="1:11" ht="14.25">
      <c r="A24" s="385"/>
      <c r="B24" s="365"/>
      <c r="C24" s="556"/>
      <c r="D24" s="556"/>
      <c r="E24" s="556"/>
      <c r="F24" s="556"/>
      <c r="G24" s="556"/>
      <c r="H24" s="556"/>
      <c r="I24" s="556"/>
      <c r="J24" s="560"/>
      <c r="K24" s="561"/>
    </row>
    <row r="25" spans="1:11" ht="14.25">
      <c r="A25" s="385"/>
      <c r="B25" s="365"/>
      <c r="C25" s="556"/>
      <c r="D25" s="556"/>
      <c r="E25" s="556"/>
      <c r="F25" s="556"/>
      <c r="G25" s="556"/>
      <c r="H25" s="556"/>
      <c r="I25" s="556"/>
      <c r="J25" s="560"/>
      <c r="K25" s="561"/>
    </row>
    <row r="26" spans="1:11" ht="14.25">
      <c r="A26" s="385"/>
      <c r="B26" s="365"/>
      <c r="C26" s="556"/>
      <c r="D26" s="556"/>
      <c r="E26" s="556"/>
      <c r="F26" s="556"/>
      <c r="G26" s="556"/>
      <c r="H26" s="556"/>
      <c r="I26" s="556"/>
      <c r="J26" s="560"/>
      <c r="K26" s="561"/>
    </row>
    <row r="27" spans="1:11" ht="14.25">
      <c r="A27" s="385"/>
      <c r="B27" s="365"/>
      <c r="C27" s="556"/>
      <c r="D27" s="556"/>
      <c r="E27" s="556"/>
      <c r="F27" s="556"/>
      <c r="G27" s="556"/>
      <c r="H27" s="556"/>
      <c r="I27" s="556"/>
      <c r="J27" s="560"/>
      <c r="K27" s="561"/>
    </row>
    <row r="28" spans="1:11" ht="14.25">
      <c r="A28" s="385"/>
      <c r="B28" s="365"/>
      <c r="C28" s="556"/>
      <c r="D28" s="556"/>
      <c r="E28" s="556"/>
      <c r="F28" s="556"/>
      <c r="G28" s="556"/>
      <c r="H28" s="556"/>
      <c r="I28" s="556"/>
      <c r="J28" s="560"/>
      <c r="K28" s="561"/>
    </row>
    <row r="29" spans="1:11" ht="14.25">
      <c r="A29" s="385"/>
      <c r="B29" s="365"/>
      <c r="C29" s="556"/>
      <c r="D29" s="556"/>
      <c r="E29" s="556"/>
      <c r="F29" s="556"/>
      <c r="G29" s="556"/>
      <c r="H29" s="556"/>
      <c r="I29" s="556"/>
      <c r="J29" s="560"/>
      <c r="K29" s="561"/>
    </row>
    <row r="30" spans="1:11" ht="14.25">
      <c r="A30" s="385"/>
      <c r="B30" s="365"/>
      <c r="C30" s="556"/>
      <c r="D30" s="556"/>
      <c r="E30" s="556"/>
      <c r="F30" s="556"/>
      <c r="G30" s="556"/>
      <c r="H30" s="556"/>
      <c r="I30" s="556"/>
      <c r="J30" s="560"/>
      <c r="K30" s="561"/>
    </row>
    <row r="31" spans="1:11" ht="14.25">
      <c r="A31" s="385"/>
      <c r="B31" s="362"/>
      <c r="C31" s="552"/>
      <c r="D31" s="552"/>
      <c r="E31" s="552"/>
      <c r="F31" s="552"/>
      <c r="G31" s="552"/>
      <c r="H31" s="552"/>
      <c r="I31" s="552"/>
      <c r="J31" s="557">
        <f>SUM(J21:J30)</f>
        <v>150</v>
      </c>
      <c r="K31" s="558"/>
    </row>
    <row r="32" spans="1:11" ht="14.25">
      <c r="A32" s="385"/>
      <c r="B32" s="362"/>
      <c r="C32" s="552"/>
      <c r="D32" s="552"/>
      <c r="E32" s="552"/>
      <c r="F32" s="552"/>
      <c r="G32" s="552"/>
      <c r="H32" s="552"/>
      <c r="I32" s="552"/>
      <c r="J32" s="362"/>
      <c r="K32" s="363"/>
    </row>
    <row r="33" spans="1:11" ht="14.25">
      <c r="A33" s="385"/>
      <c r="B33" s="559" t="s">
        <v>433</v>
      </c>
      <c r="C33" s="559"/>
      <c r="D33" s="559"/>
      <c r="E33" s="559"/>
      <c r="F33" s="362"/>
      <c r="G33" s="362"/>
      <c r="H33" s="362"/>
      <c r="I33" s="362"/>
      <c r="J33" s="362"/>
      <c r="K33" s="363"/>
    </row>
    <row r="34" spans="1:11" ht="15">
      <c r="A34" s="385"/>
      <c r="B34" s="392"/>
      <c r="C34" s="392"/>
      <c r="D34" s="392"/>
      <c r="E34" s="392"/>
      <c r="F34" s="362"/>
      <c r="G34" s="554" t="s">
        <v>434</v>
      </c>
      <c r="H34" s="554"/>
      <c r="I34" s="554"/>
      <c r="J34" s="554"/>
      <c r="K34" s="555"/>
    </row>
    <row r="35" spans="1:11" ht="14.25">
      <c r="A35" s="385"/>
      <c r="B35" s="392"/>
      <c r="C35" s="365" t="s">
        <v>435</v>
      </c>
      <c r="D35" s="365"/>
      <c r="E35" s="365"/>
      <c r="F35" s="362"/>
      <c r="G35" s="552"/>
      <c r="H35" s="552"/>
      <c r="I35" s="552"/>
      <c r="J35" s="552"/>
      <c r="K35" s="553"/>
    </row>
    <row r="36" spans="1:11" ht="14.25">
      <c r="A36" s="385"/>
      <c r="B36" s="392"/>
      <c r="C36" s="365" t="s">
        <v>436</v>
      </c>
      <c r="D36" s="365"/>
      <c r="E36" s="365"/>
      <c r="F36" s="362"/>
      <c r="G36" s="552"/>
      <c r="H36" s="552"/>
      <c r="I36" s="552"/>
      <c r="J36" s="552"/>
      <c r="K36" s="553"/>
    </row>
    <row r="37" spans="1:11" ht="14.25">
      <c r="A37" s="385"/>
      <c r="B37" s="392"/>
      <c r="C37" s="556" t="s">
        <v>437</v>
      </c>
      <c r="D37" s="556"/>
      <c r="E37" s="556"/>
      <c r="F37" s="362"/>
      <c r="G37" s="552"/>
      <c r="H37" s="552"/>
      <c r="I37" s="552"/>
      <c r="J37" s="552"/>
      <c r="K37" s="553"/>
    </row>
    <row r="38" spans="1:11" ht="14.25">
      <c r="A38" s="385"/>
      <c r="B38" s="392"/>
      <c r="C38" s="392"/>
      <c r="D38" s="392"/>
      <c r="E38" s="392"/>
      <c r="F38" s="362"/>
      <c r="G38" s="552"/>
      <c r="H38" s="552"/>
      <c r="I38" s="552"/>
      <c r="J38" s="552"/>
      <c r="K38" s="553"/>
    </row>
    <row r="39" spans="1:11" ht="14.25">
      <c r="A39" s="385"/>
      <c r="B39" s="362"/>
      <c r="C39" s="362"/>
      <c r="D39" s="362"/>
      <c r="E39" s="362"/>
      <c r="F39" s="362"/>
      <c r="G39" s="362"/>
      <c r="H39" s="362"/>
      <c r="I39" s="362"/>
      <c r="J39" s="362"/>
      <c r="K39" s="363"/>
    </row>
    <row r="40" spans="1:11" ht="15">
      <c r="A40" s="385"/>
      <c r="B40" s="362"/>
      <c r="C40" s="362"/>
      <c r="D40" s="362"/>
      <c r="E40" s="362"/>
      <c r="F40" s="362"/>
      <c r="G40" s="362"/>
      <c r="H40" s="554" t="s">
        <v>438</v>
      </c>
      <c r="I40" s="554"/>
      <c r="J40" s="554"/>
      <c r="K40" s="363"/>
    </row>
    <row r="41" spans="1:11" ht="15">
      <c r="A41" s="385"/>
      <c r="B41" s="387" t="s">
        <v>439</v>
      </c>
      <c r="C41" s="556" t="s">
        <v>440</v>
      </c>
      <c r="D41" s="556"/>
      <c r="E41" s="556"/>
      <c r="F41" s="362"/>
      <c r="G41" s="552"/>
      <c r="H41" s="552"/>
      <c r="I41" s="552"/>
      <c r="J41" s="552"/>
      <c r="K41" s="553"/>
    </row>
    <row r="42" spans="1:11" ht="15">
      <c r="A42" s="385"/>
      <c r="B42" s="387" t="s">
        <v>441</v>
      </c>
      <c r="C42" s="556" t="s">
        <v>131</v>
      </c>
      <c r="D42" s="556"/>
      <c r="E42" s="556"/>
      <c r="F42" s="362"/>
      <c r="G42" s="552"/>
      <c r="H42" s="552"/>
      <c r="I42" s="552"/>
      <c r="J42" s="552"/>
      <c r="K42" s="553"/>
    </row>
    <row r="43" spans="1:11" ht="15">
      <c r="A43" s="385"/>
      <c r="B43" s="387" t="s">
        <v>442</v>
      </c>
      <c r="C43" s="556" t="s">
        <v>443</v>
      </c>
      <c r="D43" s="556"/>
      <c r="E43" s="556"/>
      <c r="F43" s="362"/>
      <c r="G43" s="552"/>
      <c r="H43" s="552"/>
      <c r="I43" s="552"/>
      <c r="J43" s="552"/>
      <c r="K43" s="553"/>
    </row>
    <row r="44" spans="1:11" ht="15">
      <c r="A44" s="385"/>
      <c r="B44" s="387" t="s">
        <v>444</v>
      </c>
      <c r="C44" s="556" t="s">
        <v>445</v>
      </c>
      <c r="D44" s="556"/>
      <c r="E44" s="556"/>
      <c r="F44" s="362"/>
      <c r="G44" s="552"/>
      <c r="H44" s="552"/>
      <c r="I44" s="552"/>
      <c r="J44" s="552"/>
      <c r="K44" s="553"/>
    </row>
    <row r="45" spans="1:11" ht="14.25">
      <c r="A45" s="385"/>
      <c r="B45" s="362"/>
      <c r="C45" s="365"/>
      <c r="D45" s="365"/>
      <c r="E45" s="365"/>
      <c r="F45" s="362"/>
      <c r="G45" s="552"/>
      <c r="H45" s="552"/>
      <c r="I45" s="552"/>
      <c r="J45" s="552"/>
      <c r="K45" s="553"/>
    </row>
    <row r="46" spans="1:11" ht="14.25">
      <c r="A46" s="385"/>
      <c r="B46" s="362"/>
      <c r="C46" s="362"/>
      <c r="D46" s="362"/>
      <c r="E46" s="362"/>
      <c r="F46" s="362"/>
      <c r="G46" s="362"/>
      <c r="H46" s="362"/>
      <c r="I46" s="362"/>
      <c r="J46" s="362"/>
      <c r="K46" s="363"/>
    </row>
    <row r="47" spans="1:11" ht="15">
      <c r="A47" s="385"/>
      <c r="B47" s="554" t="s">
        <v>446</v>
      </c>
      <c r="C47" s="554"/>
      <c r="D47" s="554"/>
      <c r="E47" s="554"/>
      <c r="F47" s="554"/>
      <c r="G47" s="554"/>
      <c r="H47" s="554"/>
      <c r="I47" s="554"/>
      <c r="J47" s="554"/>
      <c r="K47" s="555"/>
    </row>
    <row r="48" spans="1:11" ht="14.25">
      <c r="A48" s="385"/>
      <c r="B48" s="552"/>
      <c r="C48" s="552"/>
      <c r="D48" s="552"/>
      <c r="E48" s="552"/>
      <c r="F48" s="552"/>
      <c r="G48" s="552"/>
      <c r="H48" s="552"/>
      <c r="I48" s="552"/>
      <c r="J48" s="552"/>
      <c r="K48" s="553"/>
    </row>
    <row r="49" spans="1:11" ht="14.25">
      <c r="A49" s="385"/>
      <c r="B49" s="552"/>
      <c r="C49" s="552"/>
      <c r="D49" s="552"/>
      <c r="E49" s="552"/>
      <c r="F49" s="552"/>
      <c r="G49" s="552"/>
      <c r="H49" s="552"/>
      <c r="I49" s="552"/>
      <c r="J49" s="552"/>
      <c r="K49" s="553"/>
    </row>
    <row r="50" spans="1:11" ht="14.25">
      <c r="A50" s="385"/>
      <c r="B50" s="552"/>
      <c r="C50" s="552"/>
      <c r="D50" s="552"/>
      <c r="E50" s="552"/>
      <c r="F50" s="552"/>
      <c r="G50" s="552"/>
      <c r="H50" s="552"/>
      <c r="I50" s="552"/>
      <c r="J50" s="552"/>
      <c r="K50" s="553"/>
    </row>
    <row r="51" spans="1:11" ht="14.25">
      <c r="A51" s="385"/>
      <c r="B51" s="362"/>
      <c r="C51" s="362"/>
      <c r="D51" s="362"/>
      <c r="E51" s="362"/>
      <c r="F51" s="362"/>
      <c r="G51" s="362"/>
      <c r="H51" s="362"/>
      <c r="I51" s="362"/>
      <c r="J51" s="362"/>
      <c r="K51" s="363"/>
    </row>
    <row r="52" spans="1:11" ht="14.25">
      <c r="A52" s="385"/>
      <c r="B52" s="362"/>
      <c r="C52" s="362"/>
      <c r="D52" s="362"/>
      <c r="E52" s="362"/>
      <c r="F52" s="362"/>
      <c r="G52" s="362"/>
      <c r="H52" s="362"/>
      <c r="I52" s="362"/>
      <c r="J52" s="362"/>
      <c r="K52" s="363"/>
    </row>
    <row r="53" spans="1:11" ht="15">
      <c r="A53" s="385"/>
      <c r="B53" s="554" t="s">
        <v>447</v>
      </c>
      <c r="C53" s="554"/>
      <c r="D53" s="554"/>
      <c r="E53" s="554"/>
      <c r="F53" s="554"/>
      <c r="G53" s="554"/>
      <c r="H53" s="554"/>
      <c r="I53" s="554"/>
      <c r="J53" s="554"/>
      <c r="K53" s="555"/>
    </row>
    <row r="54" spans="1:11" ht="14.25">
      <c r="A54" s="385"/>
      <c r="B54" s="552"/>
      <c r="C54" s="552"/>
      <c r="D54" s="552"/>
      <c r="E54" s="552"/>
      <c r="F54" s="552"/>
      <c r="G54" s="552"/>
      <c r="H54" s="552"/>
      <c r="I54" s="552"/>
      <c r="J54" s="552"/>
      <c r="K54" s="553"/>
    </row>
    <row r="55" spans="1:11" ht="14.25">
      <c r="A55" s="385"/>
      <c r="B55" s="552"/>
      <c r="C55" s="552"/>
      <c r="D55" s="552"/>
      <c r="E55" s="552"/>
      <c r="F55" s="552"/>
      <c r="G55" s="552"/>
      <c r="H55" s="552"/>
      <c r="I55" s="552"/>
      <c r="J55" s="552"/>
      <c r="K55" s="553"/>
    </row>
    <row r="56" spans="1:11" ht="14.25">
      <c r="A56" s="385"/>
      <c r="B56" s="552"/>
      <c r="C56" s="552"/>
      <c r="D56" s="552"/>
      <c r="E56" s="552"/>
      <c r="F56" s="552"/>
      <c r="G56" s="552"/>
      <c r="H56" s="552"/>
      <c r="I56" s="552"/>
      <c r="J56" s="552"/>
      <c r="K56" s="553"/>
    </row>
    <row r="57" spans="1:11" ht="14.25">
      <c r="A57" s="385"/>
      <c r="B57" s="552"/>
      <c r="C57" s="552"/>
      <c r="D57" s="552"/>
      <c r="E57" s="552"/>
      <c r="F57" s="552"/>
      <c r="G57" s="552"/>
      <c r="H57" s="552"/>
      <c r="I57" s="552"/>
      <c r="J57" s="552"/>
      <c r="K57" s="553"/>
    </row>
    <row r="58" spans="1:11" ht="14.25">
      <c r="A58" s="385"/>
      <c r="B58" s="552"/>
      <c r="C58" s="552"/>
      <c r="D58" s="552"/>
      <c r="E58" s="552"/>
      <c r="F58" s="552"/>
      <c r="G58" s="552"/>
      <c r="H58" s="552"/>
      <c r="I58" s="552"/>
      <c r="J58" s="552"/>
      <c r="K58" s="553"/>
    </row>
    <row r="59" spans="1:11" ht="14.25">
      <c r="A59" s="385"/>
      <c r="B59" s="552"/>
      <c r="C59" s="552"/>
      <c r="D59" s="552"/>
      <c r="E59" s="552"/>
      <c r="F59" s="552"/>
      <c r="G59" s="552"/>
      <c r="H59" s="552"/>
      <c r="I59" s="552"/>
      <c r="J59" s="552"/>
      <c r="K59" s="553"/>
    </row>
    <row r="60" spans="1:11" ht="15" thickBot="1">
      <c r="A60" s="393"/>
      <c r="B60" s="394"/>
      <c r="C60" s="394"/>
      <c r="D60" s="394"/>
      <c r="E60" s="394"/>
      <c r="F60" s="394"/>
      <c r="G60" s="394"/>
      <c r="H60" s="394"/>
      <c r="I60" s="394"/>
      <c r="J60" s="394"/>
      <c r="K60" s="395"/>
    </row>
  </sheetData>
  <mergeCells count="73">
    <mergeCell ref="B2:F2"/>
    <mergeCell ref="B3:C3"/>
    <mergeCell ref="D3:F3"/>
    <mergeCell ref="B4:F4"/>
    <mergeCell ref="B5:F5"/>
    <mergeCell ref="B6:F6"/>
    <mergeCell ref="C7:F7"/>
    <mergeCell ref="C8:F8"/>
    <mergeCell ref="C9:F9"/>
    <mergeCell ref="H9:I9"/>
    <mergeCell ref="C14:H14"/>
    <mergeCell ref="J14:K14"/>
    <mergeCell ref="B11:K12"/>
    <mergeCell ref="C17:H17"/>
    <mergeCell ref="J17:K17"/>
    <mergeCell ref="J19:K19"/>
    <mergeCell ref="C15:E15"/>
    <mergeCell ref="G15:H15"/>
    <mergeCell ref="J15:K15"/>
    <mergeCell ref="C16:E16"/>
    <mergeCell ref="J16:K16"/>
    <mergeCell ref="C19:I20"/>
    <mergeCell ref="C21:I21"/>
    <mergeCell ref="J21:K21"/>
    <mergeCell ref="C22:I22"/>
    <mergeCell ref="J22:K22"/>
    <mergeCell ref="C23:I23"/>
    <mergeCell ref="J23:K23"/>
    <mergeCell ref="C24:I24"/>
    <mergeCell ref="J24:K24"/>
    <mergeCell ref="C25:I25"/>
    <mergeCell ref="J25:K25"/>
    <mergeCell ref="C26:I26"/>
    <mergeCell ref="J26:K26"/>
    <mergeCell ref="C27:I27"/>
    <mergeCell ref="J27:K27"/>
    <mergeCell ref="C28:I28"/>
    <mergeCell ref="J28:K28"/>
    <mergeCell ref="C29:I29"/>
    <mergeCell ref="J29:K29"/>
    <mergeCell ref="C30:I30"/>
    <mergeCell ref="J30:K30"/>
    <mergeCell ref="C31:I31"/>
    <mergeCell ref="J31:K31"/>
    <mergeCell ref="C32:I32"/>
    <mergeCell ref="B33:E33"/>
    <mergeCell ref="G34:K34"/>
    <mergeCell ref="G35:K35"/>
    <mergeCell ref="G36:K36"/>
    <mergeCell ref="C37:E37"/>
    <mergeCell ref="G37:K37"/>
    <mergeCell ref="G38:K38"/>
    <mergeCell ref="H40:J40"/>
    <mergeCell ref="C41:E41"/>
    <mergeCell ref="G41:K41"/>
    <mergeCell ref="C42:E42"/>
    <mergeCell ref="G42:K42"/>
    <mergeCell ref="C43:E43"/>
    <mergeCell ref="G43:K43"/>
    <mergeCell ref="B53:K53"/>
    <mergeCell ref="C44:E44"/>
    <mergeCell ref="G44:K44"/>
    <mergeCell ref="G45:K45"/>
    <mergeCell ref="B47:K47"/>
    <mergeCell ref="B48:K48"/>
    <mergeCell ref="B49:K49"/>
    <mergeCell ref="B50:K50"/>
    <mergeCell ref="B58:K58"/>
    <mergeCell ref="B59:K59"/>
    <mergeCell ref="B54:K54"/>
    <mergeCell ref="B55:K55"/>
    <mergeCell ref="B56:K56"/>
    <mergeCell ref="B57:K57"/>
  </mergeCells>
  <printOptions/>
  <pageMargins left="0.75" right="0.75" top="1" bottom="1" header="0.492125985" footer="0.492125985"/>
  <pageSetup fitToHeight="1" fitToWidth="1" horizontalDpi="120" verticalDpi="120" orientation="portrait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2" sqref="A12"/>
    </sheetView>
  </sheetViews>
  <sheetFormatPr defaultColWidth="9.140625" defaultRowHeight="15"/>
  <cols>
    <col min="1" max="1" width="51.57421875" style="69" customWidth="1"/>
    <col min="2" max="2" width="13.140625" style="69" customWidth="1"/>
    <col min="3" max="3" width="24.140625" style="69" customWidth="1"/>
    <col min="4" max="16384" width="7.8515625" style="69" customWidth="1"/>
  </cols>
  <sheetData>
    <row r="1" ht="12" customHeight="1">
      <c r="C1" s="396">
        <v>37012</v>
      </c>
    </row>
    <row r="2" ht="20.25" customHeight="1">
      <c r="C2" s="397" t="s">
        <v>449</v>
      </c>
    </row>
    <row r="3" ht="24.75" customHeight="1">
      <c r="C3" s="397">
        <v>5320</v>
      </c>
    </row>
    <row r="4" ht="36.75" customHeight="1">
      <c r="C4" s="397"/>
    </row>
    <row r="5" spans="1:3" ht="17.25" customHeight="1">
      <c r="A5" s="397"/>
      <c r="C5" s="398">
        <v>37487</v>
      </c>
    </row>
    <row r="6" spans="1:3" ht="33" customHeight="1">
      <c r="A6" s="399" t="str">
        <f>Cadastro!$D$7</f>
        <v>Condominio Modelo S/A</v>
      </c>
      <c r="C6" s="400">
        <v>11.48</v>
      </c>
    </row>
    <row r="7" ht="24" customHeight="1">
      <c r="C7" s="400">
        <v>0</v>
      </c>
    </row>
    <row r="8" ht="23.25" customHeight="1">
      <c r="C8" s="400">
        <v>0</v>
      </c>
    </row>
    <row r="9" ht="31.5" customHeight="1">
      <c r="C9" s="400">
        <f>SUM(C6:C8)</f>
        <v>11.48</v>
      </c>
    </row>
    <row r="10" spans="1:3" ht="15">
      <c r="A10" s="401"/>
      <c r="C10" s="402"/>
    </row>
    <row r="11" spans="1:5" ht="15">
      <c r="A11" s="443" t="s">
        <v>470</v>
      </c>
      <c r="B11" s="443"/>
      <c r="C11" s="444"/>
      <c r="D11" s="443"/>
      <c r="E11" s="443"/>
    </row>
    <row r="12" ht="15">
      <c r="C12" s="402"/>
    </row>
    <row r="13" ht="15">
      <c r="C13" s="402"/>
    </row>
    <row r="14" ht="15">
      <c r="C14" s="326"/>
    </row>
    <row r="15" ht="15">
      <c r="C15" s="326"/>
    </row>
    <row r="16" ht="15">
      <c r="C16" s="326"/>
    </row>
    <row r="17" ht="15">
      <c r="C17" s="326"/>
    </row>
    <row r="18" ht="15">
      <c r="C18" s="326"/>
    </row>
  </sheetData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6"/>
  <dimension ref="B2:E1053"/>
  <sheetViews>
    <sheetView workbookViewId="0" topLeftCell="A1">
      <selection activeCell="B5" sqref="B5"/>
    </sheetView>
  </sheetViews>
  <sheetFormatPr defaultColWidth="9.140625" defaultRowHeight="15"/>
  <cols>
    <col min="2" max="2" width="29.00390625" style="0" customWidth="1"/>
    <col min="3" max="3" width="21.421875" style="80" customWidth="1"/>
    <col min="4" max="4" width="11.57421875" style="84" customWidth="1"/>
    <col min="5" max="5" width="15.28125" style="0" customWidth="1"/>
  </cols>
  <sheetData>
    <row r="1" ht="15"/>
    <row r="2" spans="2:5" ht="17.25" customHeight="1">
      <c r="B2" s="576" t="s">
        <v>328</v>
      </c>
      <c r="C2" s="577"/>
      <c r="D2" s="578">
        <v>36923</v>
      </c>
      <c r="E2" s="579"/>
    </row>
    <row r="3" spans="2:5" ht="15.75" thickBot="1">
      <c r="B3" s="168"/>
      <c r="C3" s="138"/>
      <c r="D3" s="138"/>
      <c r="E3" s="169"/>
    </row>
    <row r="4" spans="2:5" ht="15">
      <c r="B4" s="173" t="s">
        <v>284</v>
      </c>
      <c r="C4" s="170"/>
      <c r="D4" s="171"/>
      <c r="E4" s="172"/>
    </row>
    <row r="5" spans="2:5" ht="15.75" thickBot="1">
      <c r="B5" s="174" t="s">
        <v>285</v>
      </c>
      <c r="C5" s="445">
        <v>0</v>
      </c>
      <c r="D5" s="178"/>
      <c r="E5" s="179"/>
    </row>
    <row r="6" spans="2:5" ht="15.75" thickBot="1">
      <c r="B6" s="175" t="s">
        <v>286</v>
      </c>
      <c r="C6" s="446">
        <v>0</v>
      </c>
      <c r="D6" s="178"/>
      <c r="E6" s="179"/>
    </row>
    <row r="7" spans="2:5" ht="15.75" thickBot="1">
      <c r="B7" s="175" t="s">
        <v>287</v>
      </c>
      <c r="C7" s="446">
        <v>0</v>
      </c>
      <c r="D7" s="178"/>
      <c r="E7" s="179"/>
    </row>
    <row r="8" spans="2:5" ht="15.75" thickBot="1">
      <c r="B8" s="175" t="s">
        <v>288</v>
      </c>
      <c r="C8" s="446">
        <v>0</v>
      </c>
      <c r="D8" s="178"/>
      <c r="E8" s="179"/>
    </row>
    <row r="9" spans="2:5" ht="15.75" thickBot="1">
      <c r="B9" s="175" t="s">
        <v>289</v>
      </c>
      <c r="C9" s="446">
        <v>0</v>
      </c>
      <c r="D9" s="178"/>
      <c r="E9" s="179"/>
    </row>
    <row r="10" spans="2:5" ht="15.75" thickBot="1">
      <c r="B10" s="175" t="s">
        <v>290</v>
      </c>
      <c r="C10" s="446">
        <v>0</v>
      </c>
      <c r="D10" s="178"/>
      <c r="E10" s="179"/>
    </row>
    <row r="11" spans="2:5" ht="15.75" thickBot="1">
      <c r="B11" s="175" t="s">
        <v>291</v>
      </c>
      <c r="C11" s="446">
        <v>0</v>
      </c>
      <c r="D11" s="178"/>
      <c r="E11" s="179"/>
    </row>
    <row r="12" spans="2:5" ht="15.75" thickBot="1">
      <c r="B12" s="176"/>
      <c r="C12" s="447"/>
      <c r="D12" s="178"/>
      <c r="E12" s="179"/>
    </row>
    <row r="13" spans="2:5" ht="16.5" thickBot="1" thickTop="1">
      <c r="B13" s="177" t="s">
        <v>292</v>
      </c>
      <c r="C13" s="95">
        <f>SUM(C5:C11)</f>
        <v>0</v>
      </c>
      <c r="D13" s="103" t="e">
        <f>SUM((100*C13)/C62)</f>
        <v>#DIV/0!</v>
      </c>
      <c r="E13" s="104" t="s">
        <v>293</v>
      </c>
    </row>
    <row r="14" spans="2:5" ht="15">
      <c r="B14" s="93"/>
      <c r="C14" s="94"/>
      <c r="D14" s="92"/>
      <c r="E14" s="91"/>
    </row>
    <row r="15" spans="2:5" ht="15">
      <c r="B15" s="173" t="s">
        <v>294</v>
      </c>
      <c r="C15" s="180"/>
      <c r="D15" s="181"/>
      <c r="E15" s="182"/>
    </row>
    <row r="16" spans="2:5" ht="15.75" thickBot="1">
      <c r="B16" s="174" t="s">
        <v>295</v>
      </c>
      <c r="C16" s="445">
        <v>0</v>
      </c>
      <c r="D16" s="183"/>
      <c r="E16" s="184"/>
    </row>
    <row r="17" spans="2:5" ht="15.75" thickBot="1">
      <c r="B17" s="175" t="s">
        <v>296</v>
      </c>
      <c r="C17" s="446">
        <v>0</v>
      </c>
      <c r="D17" s="183"/>
      <c r="E17" s="184"/>
    </row>
    <row r="18" spans="2:5" ht="15.75" thickBot="1">
      <c r="B18" s="175" t="s">
        <v>297</v>
      </c>
      <c r="C18" s="446">
        <v>0</v>
      </c>
      <c r="D18" s="183"/>
      <c r="E18" s="184"/>
    </row>
    <row r="19" spans="2:5" ht="15.75" thickBot="1">
      <c r="B19" s="175" t="s">
        <v>298</v>
      </c>
      <c r="C19" s="446">
        <v>0</v>
      </c>
      <c r="D19" s="183"/>
      <c r="E19" s="184"/>
    </row>
    <row r="20" spans="2:5" ht="15.75" thickBot="1">
      <c r="B20" s="175" t="s">
        <v>299</v>
      </c>
      <c r="C20" s="446">
        <v>0</v>
      </c>
      <c r="D20" s="183"/>
      <c r="E20" s="184"/>
    </row>
    <row r="21" spans="2:5" ht="15.75" thickBot="1">
      <c r="B21" s="185"/>
      <c r="C21" s="186"/>
      <c r="D21" s="183"/>
      <c r="E21" s="184"/>
    </row>
    <row r="22" spans="2:5" ht="16.5" thickBot="1" thickTop="1">
      <c r="B22" s="177" t="s">
        <v>300</v>
      </c>
      <c r="C22" s="95">
        <f>SUM(C15:C20)</f>
        <v>0</v>
      </c>
      <c r="D22" s="103" t="e">
        <f>SUM((100*C22)/C62)</f>
        <v>#DIV/0!</v>
      </c>
      <c r="E22" s="104" t="s">
        <v>293</v>
      </c>
    </row>
    <row r="23" spans="2:5" ht="15">
      <c r="B23" s="187"/>
      <c r="C23" s="188"/>
      <c r="D23" s="183"/>
      <c r="E23" s="184"/>
    </row>
    <row r="24" spans="2:5" ht="15">
      <c r="B24" s="173" t="s">
        <v>301</v>
      </c>
      <c r="C24" s="180"/>
      <c r="D24" s="181"/>
      <c r="E24" s="182"/>
    </row>
    <row r="25" spans="2:5" ht="15.75" thickBot="1">
      <c r="B25" s="174" t="s">
        <v>302</v>
      </c>
      <c r="C25" s="445">
        <v>0</v>
      </c>
      <c r="D25" s="92"/>
      <c r="E25" s="91"/>
    </row>
    <row r="26" spans="2:5" ht="15.75" thickBot="1">
      <c r="B26" s="175" t="s">
        <v>303</v>
      </c>
      <c r="C26" s="446">
        <v>0</v>
      </c>
      <c r="D26" s="92"/>
      <c r="E26" s="91"/>
    </row>
    <row r="27" spans="2:5" ht="15.75" thickBot="1">
      <c r="B27" s="175" t="s">
        <v>304</v>
      </c>
      <c r="C27" s="446">
        <v>0</v>
      </c>
      <c r="D27" s="92"/>
      <c r="E27" s="91"/>
    </row>
    <row r="28" spans="2:5" ht="15.75" thickBot="1">
      <c r="B28" s="185"/>
      <c r="C28" s="189"/>
      <c r="D28" s="92"/>
      <c r="E28" s="91"/>
    </row>
    <row r="29" spans="2:5" ht="16.5" thickBot="1" thickTop="1">
      <c r="B29" s="177" t="s">
        <v>305</v>
      </c>
      <c r="C29" s="95">
        <f>SUM(C23:C27)</f>
        <v>0</v>
      </c>
      <c r="D29" s="103" t="e">
        <f>SUM((100*C29)/C62)</f>
        <v>#DIV/0!</v>
      </c>
      <c r="E29" s="104" t="s">
        <v>293</v>
      </c>
    </row>
    <row r="30" spans="2:5" ht="15">
      <c r="B30" s="93"/>
      <c r="C30" s="94"/>
      <c r="D30" s="92"/>
      <c r="E30" s="91"/>
    </row>
    <row r="31" spans="2:5" ht="15">
      <c r="B31" s="173" t="s">
        <v>306</v>
      </c>
      <c r="C31" s="180"/>
      <c r="D31" s="181"/>
      <c r="E31" s="182"/>
    </row>
    <row r="32" spans="2:5" ht="15.75" thickBot="1">
      <c r="B32" s="174" t="s">
        <v>307</v>
      </c>
      <c r="C32" s="445">
        <v>0</v>
      </c>
      <c r="D32" s="92"/>
      <c r="E32" s="91"/>
    </row>
    <row r="33" spans="2:5" ht="15.75" thickBot="1">
      <c r="B33" s="175" t="s">
        <v>308</v>
      </c>
      <c r="C33" s="446">
        <v>0</v>
      </c>
      <c r="D33" s="92"/>
      <c r="E33" s="91"/>
    </row>
    <row r="34" spans="2:5" ht="15.75" thickBot="1">
      <c r="B34" s="175" t="s">
        <v>309</v>
      </c>
      <c r="C34" s="446">
        <v>0</v>
      </c>
      <c r="D34" s="92"/>
      <c r="E34" s="91"/>
    </row>
    <row r="35" spans="2:5" ht="15.75" thickBot="1">
      <c r="B35" s="175" t="s">
        <v>310</v>
      </c>
      <c r="C35" s="446">
        <v>0</v>
      </c>
      <c r="D35" s="92"/>
      <c r="E35" s="91"/>
    </row>
    <row r="36" spans="2:5" ht="15.75" thickBot="1">
      <c r="B36" s="175" t="s">
        <v>311</v>
      </c>
      <c r="C36" s="446">
        <v>0</v>
      </c>
      <c r="D36" s="92"/>
      <c r="E36" s="91"/>
    </row>
    <row r="37" spans="2:5" ht="15.75" thickBot="1">
      <c r="B37" s="175" t="s">
        <v>312</v>
      </c>
      <c r="C37" s="446">
        <v>0</v>
      </c>
      <c r="D37" s="92"/>
      <c r="E37" s="91"/>
    </row>
    <row r="38" spans="2:5" ht="15.75" thickBot="1">
      <c r="B38" s="185"/>
      <c r="C38" s="98"/>
      <c r="D38" s="92"/>
      <c r="E38" s="91"/>
    </row>
    <row r="39" spans="2:5" ht="16.5" thickBot="1" thickTop="1">
      <c r="B39" s="177" t="s">
        <v>313</v>
      </c>
      <c r="C39" s="95">
        <f>SUM(C32:C37)</f>
        <v>0</v>
      </c>
      <c r="D39" s="103" t="e">
        <f>SUM((100*C39)/C62)</f>
        <v>#DIV/0!</v>
      </c>
      <c r="E39" s="104" t="s">
        <v>293</v>
      </c>
    </row>
    <row r="40" spans="2:5" ht="15">
      <c r="B40" s="93"/>
      <c r="C40" s="94"/>
      <c r="D40" s="92"/>
      <c r="E40" s="91"/>
    </row>
    <row r="41" spans="2:5" ht="15">
      <c r="B41" s="173" t="s">
        <v>314</v>
      </c>
      <c r="C41" s="180"/>
      <c r="D41" s="181"/>
      <c r="E41" s="182"/>
    </row>
    <row r="42" spans="2:5" ht="15.75" thickBot="1">
      <c r="B42" s="190" t="s">
        <v>315</v>
      </c>
      <c r="C42" s="191">
        <v>0</v>
      </c>
      <c r="D42" s="159"/>
      <c r="E42" s="160"/>
    </row>
    <row r="43" spans="2:5" ht="15.75" thickBot="1">
      <c r="B43" s="192" t="s">
        <v>316</v>
      </c>
      <c r="C43" s="193">
        <v>0</v>
      </c>
      <c r="D43" s="159"/>
      <c r="E43" s="160"/>
    </row>
    <row r="44" spans="2:5" ht="15.75" thickBot="1">
      <c r="B44" s="194"/>
      <c r="C44" s="195"/>
      <c r="D44" s="159"/>
      <c r="E44" s="160"/>
    </row>
    <row r="45" spans="2:5" ht="16.5" thickBot="1" thickTop="1">
      <c r="B45" s="196" t="s">
        <v>317</v>
      </c>
      <c r="C45" s="197">
        <f>SUM(C42:C44)</f>
        <v>0</v>
      </c>
      <c r="D45" s="198" t="e">
        <f>SUM((100*C45)/C62)</f>
        <v>#DIV/0!</v>
      </c>
      <c r="E45" s="199" t="s">
        <v>293</v>
      </c>
    </row>
    <row r="46" spans="2:5" ht="15">
      <c r="B46" s="163"/>
      <c r="C46" s="164"/>
      <c r="D46" s="159"/>
      <c r="E46" s="160"/>
    </row>
    <row r="47" spans="2:5" ht="15">
      <c r="B47" s="173" t="s">
        <v>318</v>
      </c>
      <c r="C47" s="180"/>
      <c r="D47" s="181"/>
      <c r="E47" s="182"/>
    </row>
    <row r="48" spans="2:5" ht="15.75" thickBot="1">
      <c r="B48" s="157"/>
      <c r="C48" s="191">
        <v>0</v>
      </c>
      <c r="D48" s="159"/>
      <c r="E48" s="160"/>
    </row>
    <row r="49" spans="2:5" ht="15.75" thickBot="1">
      <c r="B49" s="165"/>
      <c r="C49" s="166"/>
      <c r="D49" s="159"/>
      <c r="E49" s="160"/>
    </row>
    <row r="50" spans="2:5" ht="15.75" thickTop="1">
      <c r="B50" s="200" t="s">
        <v>319</v>
      </c>
      <c r="C50" s="201">
        <f>SUM(C48)</f>
        <v>0</v>
      </c>
      <c r="D50" s="198" t="e">
        <f>SUM((100*C50)/C62)</f>
        <v>#DIV/0!</v>
      </c>
      <c r="E50" s="199" t="s">
        <v>293</v>
      </c>
    </row>
    <row r="51" spans="2:5" ht="15">
      <c r="B51" s="163"/>
      <c r="C51" s="164"/>
      <c r="D51" s="159"/>
      <c r="E51" s="160"/>
    </row>
    <row r="52" spans="2:5" ht="15">
      <c r="B52" s="85" t="s">
        <v>320</v>
      </c>
      <c r="C52" s="202"/>
      <c r="D52" s="203"/>
      <c r="E52" s="204"/>
    </row>
    <row r="53" spans="2:5" ht="15.75" thickBot="1">
      <c r="B53" s="205" t="s">
        <v>321</v>
      </c>
      <c r="C53" s="191">
        <v>0</v>
      </c>
      <c r="D53" s="159"/>
      <c r="E53" s="160"/>
    </row>
    <row r="54" spans="2:5" ht="15.75" thickBot="1">
      <c r="B54" s="206" t="s">
        <v>322</v>
      </c>
      <c r="C54" s="193">
        <v>0</v>
      </c>
      <c r="D54" s="159"/>
      <c r="E54" s="160"/>
    </row>
    <row r="55" spans="2:5" ht="15.75" thickBot="1">
      <c r="B55" s="207"/>
      <c r="C55" s="161"/>
      <c r="D55" s="159"/>
      <c r="E55" s="160"/>
    </row>
    <row r="56" spans="2:5" ht="16.5" thickBot="1" thickTop="1">
      <c r="B56" s="208" t="s">
        <v>323</v>
      </c>
      <c r="C56" s="209">
        <f>SUM(C53:C54)</f>
        <v>0</v>
      </c>
      <c r="D56" s="198" t="e">
        <f>SUM((100*C56)/C62)</f>
        <v>#DIV/0!</v>
      </c>
      <c r="E56" s="199" t="s">
        <v>293</v>
      </c>
    </row>
    <row r="57" spans="2:5" ht="15">
      <c r="B57" s="163"/>
      <c r="C57" s="164"/>
      <c r="D57" s="159"/>
      <c r="E57" s="160"/>
    </row>
    <row r="58" spans="2:5" ht="15">
      <c r="B58" s="85" t="s">
        <v>324</v>
      </c>
      <c r="C58" s="202"/>
      <c r="D58" s="203"/>
      <c r="E58" s="204"/>
    </row>
    <row r="59" spans="2:5" ht="15">
      <c r="B59" s="210" t="s">
        <v>325</v>
      </c>
      <c r="C59" s="164"/>
      <c r="D59" s="159"/>
      <c r="E59" s="160"/>
    </row>
    <row r="60" spans="2:5" ht="15.75" thickBot="1">
      <c r="B60" s="190" t="s">
        <v>326</v>
      </c>
      <c r="C60" s="448">
        <v>0</v>
      </c>
      <c r="D60" s="198" t="e">
        <f>SUM((100*C60)/C62)</f>
        <v>#DIV/0!</v>
      </c>
      <c r="E60" s="199" t="s">
        <v>293</v>
      </c>
    </row>
    <row r="61" spans="2:5" ht="15">
      <c r="B61" s="163"/>
      <c r="C61" s="164"/>
      <c r="D61" s="159"/>
      <c r="E61" s="160"/>
    </row>
    <row r="62" spans="2:5" ht="15">
      <c r="B62" s="211" t="s">
        <v>327</v>
      </c>
      <c r="C62" s="201">
        <f>SUM(C22,C13,C29,C39,C45,C50,C57,C57,C56,C60)</f>
        <v>0</v>
      </c>
      <c r="D62" s="159"/>
      <c r="E62" s="162"/>
    </row>
    <row r="63" spans="2:5" ht="15.75" thickBot="1">
      <c r="B63" s="66"/>
      <c r="C63" s="158"/>
      <c r="D63" s="167"/>
      <c r="E63" s="68"/>
    </row>
    <row r="64" ht="15">
      <c r="D64" s="83"/>
    </row>
    <row r="65" ht="15">
      <c r="D65" s="83"/>
    </row>
    <row r="66" ht="15">
      <c r="D66" s="83"/>
    </row>
    <row r="67" ht="15">
      <c r="D67" s="83"/>
    </row>
    <row r="68" ht="15">
      <c r="D68" s="83"/>
    </row>
    <row r="69" ht="15">
      <c r="D69" s="83"/>
    </row>
    <row r="70" ht="15">
      <c r="D70" s="83"/>
    </row>
    <row r="71" ht="15">
      <c r="D71" s="83"/>
    </row>
    <row r="72" ht="15">
      <c r="D72" s="83"/>
    </row>
    <row r="73" ht="15">
      <c r="D73" s="83"/>
    </row>
    <row r="74" ht="15">
      <c r="D74" s="83"/>
    </row>
    <row r="75" ht="15">
      <c r="D75" s="83"/>
    </row>
    <row r="76" ht="15">
      <c r="D76" s="83"/>
    </row>
    <row r="77" ht="15">
      <c r="D77" s="83"/>
    </row>
    <row r="78" ht="15">
      <c r="D78" s="83"/>
    </row>
    <row r="79" ht="15">
      <c r="D79" s="83"/>
    </row>
    <row r="80" ht="15">
      <c r="D80" s="83"/>
    </row>
    <row r="81" ht="15">
      <c r="D81" s="83"/>
    </row>
    <row r="82" ht="15">
      <c r="D82" s="83"/>
    </row>
    <row r="83" ht="15">
      <c r="D83" s="83"/>
    </row>
    <row r="84" ht="15">
      <c r="D84" s="83"/>
    </row>
    <row r="85" ht="15">
      <c r="D85" s="83"/>
    </row>
    <row r="86" ht="15">
      <c r="D86" s="83"/>
    </row>
    <row r="87" ht="15">
      <c r="D87" s="83"/>
    </row>
    <row r="88" ht="15">
      <c r="D88" s="83"/>
    </row>
    <row r="89" ht="15">
      <c r="D89" s="83"/>
    </row>
    <row r="90" ht="15">
      <c r="D90" s="83"/>
    </row>
    <row r="91" ht="15">
      <c r="D91" s="83"/>
    </row>
    <row r="92" ht="15">
      <c r="D92" s="83"/>
    </row>
    <row r="93" ht="15">
      <c r="D93" s="83"/>
    </row>
    <row r="94" ht="15">
      <c r="D94" s="83"/>
    </row>
    <row r="95" ht="15">
      <c r="D95" s="83"/>
    </row>
    <row r="96" ht="15">
      <c r="D96" s="83"/>
    </row>
    <row r="97" ht="15">
      <c r="D97" s="83"/>
    </row>
    <row r="98" ht="15">
      <c r="D98" s="83"/>
    </row>
    <row r="99" ht="15">
      <c r="D99" s="83"/>
    </row>
    <row r="100" ht="15">
      <c r="D100" s="83"/>
    </row>
    <row r="101" ht="15">
      <c r="D101" s="83"/>
    </row>
    <row r="102" ht="15">
      <c r="D102" s="83"/>
    </row>
    <row r="103" ht="15">
      <c r="D103" s="83"/>
    </row>
    <row r="104" ht="15">
      <c r="D104" s="83"/>
    </row>
    <row r="105" ht="15">
      <c r="D105" s="83"/>
    </row>
    <row r="106" ht="15">
      <c r="D106" s="83"/>
    </row>
    <row r="107" ht="15">
      <c r="D107" s="83"/>
    </row>
    <row r="108" ht="15">
      <c r="D108" s="83"/>
    </row>
    <row r="109" ht="15">
      <c r="D109" s="83"/>
    </row>
    <row r="110" ht="15">
      <c r="D110" s="83"/>
    </row>
    <row r="111" ht="15">
      <c r="D111" s="83"/>
    </row>
    <row r="112" ht="15">
      <c r="D112" s="83"/>
    </row>
    <row r="113" ht="15">
      <c r="D113" s="83"/>
    </row>
    <row r="114" ht="15">
      <c r="D114" s="83"/>
    </row>
    <row r="115" ht="15">
      <c r="D115" s="83"/>
    </row>
    <row r="116" ht="15">
      <c r="D116" s="83"/>
    </row>
    <row r="117" ht="15">
      <c r="D117" s="83"/>
    </row>
    <row r="118" ht="15">
      <c r="D118" s="83"/>
    </row>
    <row r="119" ht="15">
      <c r="D119" s="83"/>
    </row>
    <row r="120" ht="15">
      <c r="D120" s="83"/>
    </row>
    <row r="121" ht="15">
      <c r="D121" s="83"/>
    </row>
    <row r="122" ht="15">
      <c r="D122" s="83"/>
    </row>
    <row r="123" ht="15">
      <c r="D123" s="83"/>
    </row>
    <row r="124" ht="15">
      <c r="D124" s="83"/>
    </row>
    <row r="125" ht="15">
      <c r="D125" s="83"/>
    </row>
    <row r="126" ht="15">
      <c r="D126" s="83"/>
    </row>
    <row r="127" ht="15">
      <c r="D127" s="83"/>
    </row>
    <row r="128" ht="15">
      <c r="D128" s="83"/>
    </row>
    <row r="129" ht="15">
      <c r="D129" s="83"/>
    </row>
    <row r="130" ht="15">
      <c r="D130" s="83"/>
    </row>
    <row r="131" ht="15">
      <c r="D131" s="83"/>
    </row>
    <row r="132" ht="15">
      <c r="D132" s="83"/>
    </row>
    <row r="133" ht="15">
      <c r="D133" s="83"/>
    </row>
    <row r="134" ht="15">
      <c r="D134" s="83"/>
    </row>
    <row r="135" ht="15">
      <c r="D135" s="83"/>
    </row>
    <row r="136" ht="15">
      <c r="D136" s="83"/>
    </row>
    <row r="137" ht="15">
      <c r="D137" s="83"/>
    </row>
    <row r="138" ht="15">
      <c r="D138" s="83"/>
    </row>
    <row r="139" ht="15">
      <c r="D139" s="83"/>
    </row>
    <row r="140" ht="15">
      <c r="D140" s="83"/>
    </row>
    <row r="141" ht="15">
      <c r="D141" s="83"/>
    </row>
    <row r="142" ht="15">
      <c r="D142" s="83"/>
    </row>
    <row r="143" ht="15">
      <c r="D143" s="83"/>
    </row>
    <row r="144" ht="15">
      <c r="D144" s="83"/>
    </row>
    <row r="145" ht="15">
      <c r="D145" s="83"/>
    </row>
    <row r="146" ht="15">
      <c r="D146" s="83"/>
    </row>
    <row r="147" ht="15">
      <c r="D147" s="83"/>
    </row>
    <row r="148" ht="15">
      <c r="D148" s="83"/>
    </row>
    <row r="149" ht="15">
      <c r="D149" s="83"/>
    </row>
    <row r="150" ht="15">
      <c r="D150" s="83"/>
    </row>
    <row r="151" ht="15">
      <c r="D151" s="83"/>
    </row>
    <row r="152" ht="15">
      <c r="D152" s="83"/>
    </row>
    <row r="153" ht="15">
      <c r="D153" s="83"/>
    </row>
    <row r="154" ht="15">
      <c r="D154" s="83"/>
    </row>
    <row r="155" ht="15">
      <c r="D155" s="83"/>
    </row>
    <row r="156" ht="15">
      <c r="D156" s="83"/>
    </row>
    <row r="157" ht="15">
      <c r="D157" s="83"/>
    </row>
    <row r="158" ht="15">
      <c r="D158" s="83"/>
    </row>
    <row r="159" ht="15">
      <c r="D159" s="83"/>
    </row>
    <row r="160" ht="15">
      <c r="D160" s="83"/>
    </row>
    <row r="161" ht="15">
      <c r="D161" s="83"/>
    </row>
    <row r="162" ht="15">
      <c r="D162" s="83"/>
    </row>
    <row r="163" ht="15">
      <c r="D163" s="83"/>
    </row>
    <row r="164" ht="15">
      <c r="D164" s="83"/>
    </row>
    <row r="165" ht="15">
      <c r="D165" s="83"/>
    </row>
    <row r="166" ht="15">
      <c r="D166" s="83"/>
    </row>
    <row r="167" ht="15">
      <c r="D167" s="83"/>
    </row>
    <row r="168" ht="15">
      <c r="D168" s="83"/>
    </row>
    <row r="169" ht="15">
      <c r="D169" s="83"/>
    </row>
    <row r="170" ht="15">
      <c r="D170" s="83"/>
    </row>
    <row r="171" ht="15">
      <c r="D171" s="83"/>
    </row>
    <row r="172" ht="15">
      <c r="D172" s="83"/>
    </row>
    <row r="173" ht="15">
      <c r="D173" s="83"/>
    </row>
    <row r="174" ht="15">
      <c r="D174" s="83"/>
    </row>
    <row r="175" ht="15">
      <c r="D175" s="83"/>
    </row>
    <row r="176" ht="15">
      <c r="D176" s="83"/>
    </row>
    <row r="177" ht="15">
      <c r="D177" s="83"/>
    </row>
    <row r="178" ht="15">
      <c r="D178" s="83"/>
    </row>
    <row r="179" ht="15">
      <c r="D179" s="83"/>
    </row>
    <row r="180" ht="15">
      <c r="D180" s="83"/>
    </row>
    <row r="181" ht="15">
      <c r="D181" s="83"/>
    </row>
    <row r="182" ht="15">
      <c r="D182" s="83"/>
    </row>
    <row r="183" ht="15">
      <c r="D183" s="83"/>
    </row>
    <row r="184" ht="15">
      <c r="D184" s="83"/>
    </row>
    <row r="185" ht="15">
      <c r="D185" s="83"/>
    </row>
    <row r="186" ht="15">
      <c r="D186" s="83"/>
    </row>
    <row r="187" ht="15">
      <c r="D187" s="83"/>
    </row>
    <row r="188" ht="15">
      <c r="D188" s="83"/>
    </row>
    <row r="189" ht="15">
      <c r="D189" s="83"/>
    </row>
    <row r="190" ht="15">
      <c r="D190" s="83"/>
    </row>
    <row r="191" ht="15">
      <c r="D191" s="83"/>
    </row>
    <row r="192" ht="15">
      <c r="D192" s="83"/>
    </row>
    <row r="193" ht="15">
      <c r="D193" s="83"/>
    </row>
    <row r="194" ht="15">
      <c r="D194" s="83"/>
    </row>
    <row r="195" ht="15">
      <c r="D195" s="83"/>
    </row>
    <row r="196" ht="15">
      <c r="D196" s="83"/>
    </row>
    <row r="197" ht="15">
      <c r="D197" s="83"/>
    </row>
    <row r="198" ht="15">
      <c r="D198" s="83"/>
    </row>
    <row r="199" ht="15">
      <c r="D199" s="83"/>
    </row>
    <row r="200" ht="15">
      <c r="D200" s="83"/>
    </row>
    <row r="201" ht="15">
      <c r="D201" s="83"/>
    </row>
    <row r="202" ht="15">
      <c r="D202" s="83"/>
    </row>
    <row r="203" ht="15">
      <c r="D203" s="83"/>
    </row>
    <row r="204" ht="15">
      <c r="D204" s="83"/>
    </row>
    <row r="205" ht="15">
      <c r="D205" s="83"/>
    </row>
    <row r="206" ht="15">
      <c r="D206" s="83"/>
    </row>
    <row r="207" ht="15">
      <c r="D207" s="83"/>
    </row>
    <row r="208" ht="15">
      <c r="D208" s="83"/>
    </row>
    <row r="209" ht="15">
      <c r="D209" s="83"/>
    </row>
    <row r="210" ht="15">
      <c r="D210" s="83"/>
    </row>
    <row r="211" ht="15">
      <c r="D211" s="83"/>
    </row>
    <row r="212" ht="15">
      <c r="D212" s="83"/>
    </row>
    <row r="213" ht="15">
      <c r="D213" s="83"/>
    </row>
    <row r="214" ht="15">
      <c r="D214" s="83"/>
    </row>
    <row r="215" ht="15">
      <c r="D215" s="83"/>
    </row>
    <row r="216" ht="15">
      <c r="D216" s="83"/>
    </row>
    <row r="217" ht="15">
      <c r="D217" s="83"/>
    </row>
    <row r="218" ht="15">
      <c r="D218" s="83"/>
    </row>
    <row r="219" ht="15">
      <c r="D219" s="83"/>
    </row>
    <row r="220" ht="15">
      <c r="D220" s="83"/>
    </row>
    <row r="221" ht="15">
      <c r="D221" s="83"/>
    </row>
    <row r="222" ht="15">
      <c r="D222" s="83"/>
    </row>
    <row r="223" ht="15">
      <c r="D223" s="83"/>
    </row>
    <row r="224" ht="15">
      <c r="D224" s="83"/>
    </row>
    <row r="225" ht="15">
      <c r="D225" s="83"/>
    </row>
    <row r="226" ht="15">
      <c r="D226" s="83"/>
    </row>
    <row r="227" ht="15">
      <c r="D227" s="83"/>
    </row>
    <row r="228" ht="15">
      <c r="D228" s="83"/>
    </row>
    <row r="229" ht="15">
      <c r="D229" s="83"/>
    </row>
    <row r="230" ht="15">
      <c r="D230" s="83"/>
    </row>
    <row r="231" ht="15">
      <c r="D231" s="83"/>
    </row>
    <row r="232" ht="15">
      <c r="D232" s="83"/>
    </row>
    <row r="233" ht="15">
      <c r="D233" s="83"/>
    </row>
    <row r="234" ht="15">
      <c r="D234" s="83"/>
    </row>
    <row r="235" ht="15">
      <c r="D235" s="83"/>
    </row>
    <row r="236" ht="15">
      <c r="D236" s="83"/>
    </row>
    <row r="237" ht="15">
      <c r="D237" s="83"/>
    </row>
    <row r="238" ht="15">
      <c r="D238" s="83"/>
    </row>
    <row r="239" ht="15">
      <c r="D239" s="83"/>
    </row>
    <row r="240" ht="15">
      <c r="D240" s="83"/>
    </row>
    <row r="241" ht="15">
      <c r="D241" s="83"/>
    </row>
    <row r="242" ht="15">
      <c r="D242" s="83"/>
    </row>
    <row r="243" ht="15">
      <c r="D243" s="83"/>
    </row>
    <row r="244" ht="15">
      <c r="D244" s="83"/>
    </row>
    <row r="245" ht="15">
      <c r="D245" s="83"/>
    </row>
    <row r="246" ht="15">
      <c r="D246" s="83"/>
    </row>
    <row r="247" ht="15">
      <c r="D247" s="83"/>
    </row>
    <row r="248" ht="15">
      <c r="D248" s="83"/>
    </row>
    <row r="249" ht="15">
      <c r="D249" s="83"/>
    </row>
    <row r="250" ht="15">
      <c r="D250" s="83"/>
    </row>
    <row r="251" ht="15">
      <c r="D251" s="83"/>
    </row>
    <row r="252" ht="15">
      <c r="D252" s="83"/>
    </row>
    <row r="253" ht="15">
      <c r="D253" s="83"/>
    </row>
    <row r="254" ht="15">
      <c r="D254" s="83"/>
    </row>
    <row r="255" ht="15">
      <c r="D255" s="83"/>
    </row>
    <row r="256" ht="15">
      <c r="D256" s="83"/>
    </row>
    <row r="257" ht="15">
      <c r="D257" s="83"/>
    </row>
    <row r="258" ht="15">
      <c r="D258" s="83"/>
    </row>
    <row r="259" ht="15">
      <c r="D259" s="83"/>
    </row>
    <row r="260" ht="15">
      <c r="D260" s="83"/>
    </row>
    <row r="261" ht="15">
      <c r="D261" s="83"/>
    </row>
    <row r="262" ht="15">
      <c r="D262" s="83"/>
    </row>
    <row r="263" ht="15">
      <c r="D263" s="83"/>
    </row>
    <row r="264" ht="15">
      <c r="D264" s="83"/>
    </row>
    <row r="265" ht="15">
      <c r="D265" s="83"/>
    </row>
    <row r="266" ht="15">
      <c r="D266" s="83"/>
    </row>
    <row r="267" ht="15">
      <c r="D267" s="83"/>
    </row>
    <row r="268" ht="15">
      <c r="D268" s="83"/>
    </row>
    <row r="269" ht="15">
      <c r="D269" s="83"/>
    </row>
    <row r="270" ht="15">
      <c r="D270" s="83"/>
    </row>
    <row r="271" ht="15">
      <c r="D271" s="83"/>
    </row>
    <row r="272" ht="15">
      <c r="D272" s="83"/>
    </row>
    <row r="273" ht="15">
      <c r="D273" s="83"/>
    </row>
    <row r="274" ht="15">
      <c r="D274" s="83"/>
    </row>
    <row r="275" ht="15">
      <c r="D275" s="83"/>
    </row>
    <row r="276" ht="15">
      <c r="D276" s="83"/>
    </row>
    <row r="277" ht="15">
      <c r="D277" s="83"/>
    </row>
    <row r="278" ht="15">
      <c r="D278" s="83"/>
    </row>
    <row r="279" ht="15">
      <c r="D279" s="83"/>
    </row>
    <row r="280" ht="15">
      <c r="D280" s="83"/>
    </row>
    <row r="281" ht="15">
      <c r="D281" s="83"/>
    </row>
    <row r="282" ht="15">
      <c r="D282" s="83"/>
    </row>
    <row r="283" ht="15">
      <c r="D283" s="83"/>
    </row>
    <row r="284" ht="15">
      <c r="D284" s="83"/>
    </row>
    <row r="285" ht="15">
      <c r="D285" s="83"/>
    </row>
    <row r="286" ht="15">
      <c r="D286" s="83"/>
    </row>
    <row r="287" ht="15">
      <c r="D287" s="83"/>
    </row>
    <row r="288" ht="15">
      <c r="D288" s="83"/>
    </row>
    <row r="289" ht="15">
      <c r="D289" s="83"/>
    </row>
    <row r="290" ht="15">
      <c r="D290" s="83"/>
    </row>
    <row r="291" ht="15">
      <c r="D291" s="83"/>
    </row>
    <row r="292" ht="15">
      <c r="D292" s="83"/>
    </row>
    <row r="293" ht="15">
      <c r="D293" s="83"/>
    </row>
    <row r="294" ht="15">
      <c r="D294" s="83"/>
    </row>
    <row r="295" ht="15">
      <c r="D295" s="83"/>
    </row>
    <row r="296" ht="15">
      <c r="D296" s="83"/>
    </row>
    <row r="297" ht="15">
      <c r="D297" s="83"/>
    </row>
    <row r="298" ht="15">
      <c r="D298" s="83"/>
    </row>
    <row r="299" ht="15">
      <c r="D299" s="83"/>
    </row>
    <row r="300" ht="15">
      <c r="D300" s="83"/>
    </row>
    <row r="301" ht="15">
      <c r="D301" s="83"/>
    </row>
    <row r="302" ht="15">
      <c r="D302" s="83"/>
    </row>
    <row r="303" ht="15">
      <c r="D303" s="83"/>
    </row>
    <row r="304" ht="15">
      <c r="D304" s="83"/>
    </row>
    <row r="305" ht="15">
      <c r="D305" s="83"/>
    </row>
    <row r="306" ht="15">
      <c r="D306" s="83"/>
    </row>
    <row r="307" ht="15">
      <c r="D307" s="83"/>
    </row>
    <row r="308" ht="15">
      <c r="D308" s="83"/>
    </row>
    <row r="309" ht="15">
      <c r="D309" s="83"/>
    </row>
    <row r="310" ht="15">
      <c r="D310" s="83"/>
    </row>
    <row r="311" ht="15">
      <c r="D311" s="83"/>
    </row>
    <row r="312" ht="15">
      <c r="D312" s="83"/>
    </row>
    <row r="313" ht="15">
      <c r="D313" s="83"/>
    </row>
    <row r="314" ht="15">
      <c r="D314" s="83"/>
    </row>
    <row r="315" ht="15">
      <c r="D315" s="83"/>
    </row>
    <row r="316" ht="15">
      <c r="D316" s="83"/>
    </row>
    <row r="317" ht="15">
      <c r="D317" s="83"/>
    </row>
    <row r="318" ht="15">
      <c r="D318" s="83"/>
    </row>
    <row r="319" ht="15">
      <c r="D319" s="83"/>
    </row>
    <row r="320" ht="15">
      <c r="D320" s="83"/>
    </row>
    <row r="321" ht="15">
      <c r="D321" s="83"/>
    </row>
    <row r="322" ht="15">
      <c r="D322" s="83"/>
    </row>
    <row r="323" ht="15">
      <c r="D323" s="83"/>
    </row>
    <row r="324" ht="15">
      <c r="D324" s="83"/>
    </row>
    <row r="325" ht="15">
      <c r="D325" s="83"/>
    </row>
    <row r="326" ht="15">
      <c r="D326" s="83"/>
    </row>
    <row r="327" ht="15">
      <c r="D327" s="83"/>
    </row>
    <row r="328" ht="15">
      <c r="D328" s="83"/>
    </row>
    <row r="329" ht="15">
      <c r="D329" s="83"/>
    </row>
    <row r="330" ht="15">
      <c r="D330" s="83"/>
    </row>
    <row r="331" ht="15">
      <c r="D331" s="83"/>
    </row>
    <row r="332" ht="15">
      <c r="D332" s="83"/>
    </row>
    <row r="333" ht="15">
      <c r="D333" s="83"/>
    </row>
    <row r="334" ht="15">
      <c r="D334" s="83"/>
    </row>
    <row r="335" ht="15">
      <c r="D335" s="83"/>
    </row>
    <row r="336" ht="15">
      <c r="D336" s="83"/>
    </row>
    <row r="337" ht="15">
      <c r="D337" s="83"/>
    </row>
    <row r="338" ht="15">
      <c r="D338" s="83"/>
    </row>
    <row r="339" ht="15">
      <c r="D339" s="83"/>
    </row>
    <row r="340" ht="15">
      <c r="D340" s="83"/>
    </row>
    <row r="341" ht="15">
      <c r="D341" s="83"/>
    </row>
    <row r="342" ht="15">
      <c r="D342" s="83"/>
    </row>
    <row r="343" ht="15">
      <c r="D343" s="83"/>
    </row>
    <row r="344" ht="15">
      <c r="D344" s="83"/>
    </row>
    <row r="345" ht="15">
      <c r="D345" s="83"/>
    </row>
    <row r="346" ht="15">
      <c r="D346" s="83"/>
    </row>
    <row r="347" ht="15">
      <c r="D347" s="83"/>
    </row>
    <row r="348" ht="15">
      <c r="D348" s="83"/>
    </row>
    <row r="349" ht="15">
      <c r="D349" s="83"/>
    </row>
    <row r="350" ht="15">
      <c r="D350" s="83"/>
    </row>
    <row r="351" ht="15">
      <c r="D351" s="83"/>
    </row>
    <row r="352" ht="15">
      <c r="D352" s="83"/>
    </row>
    <row r="353" ht="15">
      <c r="D353" s="83"/>
    </row>
    <row r="354" ht="15">
      <c r="D354" s="83"/>
    </row>
    <row r="355" ht="15">
      <c r="D355" s="83"/>
    </row>
    <row r="356" ht="15">
      <c r="D356" s="83"/>
    </row>
    <row r="357" ht="15">
      <c r="D357" s="83"/>
    </row>
    <row r="358" ht="15">
      <c r="D358" s="83"/>
    </row>
    <row r="359" ht="15">
      <c r="D359" s="83"/>
    </row>
    <row r="360" ht="15">
      <c r="D360" s="83"/>
    </row>
    <row r="361" ht="15">
      <c r="D361" s="83"/>
    </row>
    <row r="362" ht="15">
      <c r="D362" s="83"/>
    </row>
    <row r="363" ht="15">
      <c r="D363" s="83"/>
    </row>
    <row r="364" ht="15">
      <c r="D364" s="83"/>
    </row>
    <row r="365" ht="15">
      <c r="D365" s="83"/>
    </row>
    <row r="366" ht="15">
      <c r="D366" s="83"/>
    </row>
    <row r="367" ht="15">
      <c r="D367" s="83"/>
    </row>
    <row r="368" ht="15">
      <c r="D368" s="83"/>
    </row>
    <row r="369" ht="15">
      <c r="D369" s="83"/>
    </row>
    <row r="370" ht="15">
      <c r="D370" s="83"/>
    </row>
    <row r="371" ht="15">
      <c r="D371" s="83"/>
    </row>
    <row r="372" ht="15">
      <c r="D372" s="83"/>
    </row>
    <row r="373" ht="15">
      <c r="D373" s="83"/>
    </row>
    <row r="374" ht="15">
      <c r="D374" s="83"/>
    </row>
    <row r="375" ht="15">
      <c r="D375" s="83"/>
    </row>
    <row r="376" ht="15">
      <c r="D376" s="83"/>
    </row>
    <row r="377" ht="15">
      <c r="D377" s="83"/>
    </row>
    <row r="378" ht="15">
      <c r="D378" s="83"/>
    </row>
    <row r="379" ht="15">
      <c r="D379" s="83"/>
    </row>
    <row r="380" ht="15">
      <c r="D380" s="83"/>
    </row>
    <row r="381" ht="15">
      <c r="D381" s="83"/>
    </row>
    <row r="382" ht="15">
      <c r="D382" s="83"/>
    </row>
    <row r="383" ht="15">
      <c r="D383" s="83"/>
    </row>
    <row r="384" ht="15">
      <c r="D384" s="83"/>
    </row>
    <row r="385" ht="15">
      <c r="D385" s="83"/>
    </row>
    <row r="386" ht="15">
      <c r="D386" s="83"/>
    </row>
    <row r="387" ht="15">
      <c r="D387" s="83"/>
    </row>
    <row r="388" ht="15">
      <c r="D388" s="83"/>
    </row>
    <row r="389" ht="15">
      <c r="D389" s="83"/>
    </row>
    <row r="390" ht="15">
      <c r="D390" s="83"/>
    </row>
    <row r="391" ht="15">
      <c r="D391" s="83"/>
    </row>
    <row r="392" ht="15">
      <c r="D392" s="83"/>
    </row>
    <row r="393" ht="15">
      <c r="D393" s="83"/>
    </row>
    <row r="394" ht="15">
      <c r="D394" s="83"/>
    </row>
    <row r="395" ht="15">
      <c r="D395" s="83"/>
    </row>
    <row r="396" ht="15">
      <c r="D396" s="83"/>
    </row>
    <row r="397" ht="15">
      <c r="D397" s="83"/>
    </row>
    <row r="398" ht="15">
      <c r="D398" s="83"/>
    </row>
    <row r="399" ht="15">
      <c r="D399" s="83"/>
    </row>
    <row r="400" ht="15">
      <c r="D400" s="83"/>
    </row>
    <row r="401" ht="15">
      <c r="D401" s="83"/>
    </row>
    <row r="402" ht="15">
      <c r="D402" s="83"/>
    </row>
    <row r="403" ht="15">
      <c r="D403" s="83"/>
    </row>
    <row r="404" ht="15">
      <c r="D404" s="83"/>
    </row>
    <row r="405" ht="15">
      <c r="D405" s="83"/>
    </row>
    <row r="406" ht="15">
      <c r="D406" s="83"/>
    </row>
    <row r="407" ht="15">
      <c r="D407" s="83"/>
    </row>
    <row r="408" ht="15">
      <c r="D408" s="83"/>
    </row>
    <row r="409" ht="15">
      <c r="D409" s="83"/>
    </row>
    <row r="410" ht="15">
      <c r="D410" s="83"/>
    </row>
    <row r="411" ht="15">
      <c r="D411" s="83"/>
    </row>
    <row r="412" ht="15">
      <c r="D412" s="83"/>
    </row>
    <row r="413" ht="15">
      <c r="D413" s="83"/>
    </row>
    <row r="414" ht="15">
      <c r="D414" s="83"/>
    </row>
    <row r="415" ht="15">
      <c r="D415" s="83"/>
    </row>
    <row r="416" ht="15">
      <c r="D416" s="83"/>
    </row>
    <row r="417" ht="15">
      <c r="D417" s="83"/>
    </row>
    <row r="418" ht="15">
      <c r="D418" s="83"/>
    </row>
    <row r="419" ht="15">
      <c r="D419" s="83"/>
    </row>
    <row r="420" ht="15">
      <c r="D420" s="83"/>
    </row>
    <row r="421" ht="15">
      <c r="D421" s="83"/>
    </row>
    <row r="422" ht="15">
      <c r="D422" s="83"/>
    </row>
    <row r="423" ht="15">
      <c r="D423" s="83"/>
    </row>
    <row r="424" ht="15">
      <c r="D424" s="83"/>
    </row>
    <row r="425" ht="15">
      <c r="D425" s="83"/>
    </row>
    <row r="426" ht="15">
      <c r="D426" s="83"/>
    </row>
    <row r="427" ht="15">
      <c r="D427" s="83"/>
    </row>
    <row r="428" ht="15">
      <c r="D428" s="83"/>
    </row>
    <row r="429" ht="15">
      <c r="D429" s="83"/>
    </row>
    <row r="430" ht="15">
      <c r="D430" s="83"/>
    </row>
    <row r="431" ht="15">
      <c r="D431" s="83"/>
    </row>
    <row r="432" ht="15">
      <c r="D432" s="83"/>
    </row>
    <row r="433" ht="15">
      <c r="D433" s="83"/>
    </row>
    <row r="434" ht="15">
      <c r="D434" s="83"/>
    </row>
    <row r="435" ht="15">
      <c r="D435" s="83"/>
    </row>
    <row r="436" ht="15">
      <c r="D436" s="83"/>
    </row>
    <row r="437" ht="15">
      <c r="D437" s="83"/>
    </row>
    <row r="438" ht="15">
      <c r="D438" s="83"/>
    </row>
    <row r="439" ht="15">
      <c r="D439" s="83"/>
    </row>
    <row r="440" ht="15">
      <c r="D440" s="83"/>
    </row>
    <row r="441" ht="15">
      <c r="D441" s="83"/>
    </row>
    <row r="442" ht="15">
      <c r="D442" s="83"/>
    </row>
    <row r="443" ht="15">
      <c r="D443" s="83"/>
    </row>
    <row r="444" ht="15">
      <c r="D444" s="83"/>
    </row>
    <row r="445" ht="15">
      <c r="D445" s="83"/>
    </row>
    <row r="446" ht="15">
      <c r="D446" s="83"/>
    </row>
    <row r="447" ht="15">
      <c r="D447" s="83"/>
    </row>
    <row r="448" ht="15">
      <c r="D448" s="83"/>
    </row>
    <row r="449" ht="15">
      <c r="D449" s="83"/>
    </row>
    <row r="450" ht="15">
      <c r="D450" s="83"/>
    </row>
    <row r="451" ht="15">
      <c r="D451" s="83"/>
    </row>
    <row r="452" ht="15">
      <c r="D452" s="83"/>
    </row>
    <row r="453" ht="15">
      <c r="D453" s="83"/>
    </row>
    <row r="454" ht="15">
      <c r="D454" s="83"/>
    </row>
    <row r="455" ht="15">
      <c r="D455" s="83"/>
    </row>
    <row r="456" ht="15">
      <c r="D456" s="83"/>
    </row>
    <row r="457" ht="15">
      <c r="D457" s="83"/>
    </row>
    <row r="458" ht="15">
      <c r="D458" s="83"/>
    </row>
    <row r="459" ht="15">
      <c r="D459" s="83"/>
    </row>
    <row r="460" ht="15">
      <c r="D460" s="83"/>
    </row>
    <row r="461" ht="15">
      <c r="D461" s="83"/>
    </row>
    <row r="462" ht="15">
      <c r="D462" s="83"/>
    </row>
    <row r="463" ht="15">
      <c r="D463" s="83"/>
    </row>
    <row r="464" ht="15">
      <c r="D464" s="83"/>
    </row>
    <row r="465" ht="15">
      <c r="D465" s="83"/>
    </row>
    <row r="466" ht="15">
      <c r="D466" s="83"/>
    </row>
    <row r="467" ht="15">
      <c r="D467" s="83"/>
    </row>
    <row r="468" ht="15">
      <c r="D468" s="83"/>
    </row>
    <row r="469" ht="15">
      <c r="D469" s="83"/>
    </row>
    <row r="470" ht="15">
      <c r="D470" s="83"/>
    </row>
    <row r="471" ht="15">
      <c r="D471" s="83"/>
    </row>
    <row r="472" ht="15">
      <c r="D472" s="83"/>
    </row>
    <row r="473" ht="15">
      <c r="D473" s="83"/>
    </row>
    <row r="474" ht="15">
      <c r="D474" s="83"/>
    </row>
    <row r="475" ht="15">
      <c r="D475" s="83"/>
    </row>
    <row r="476" ht="15">
      <c r="D476" s="83"/>
    </row>
    <row r="477" ht="15">
      <c r="D477" s="83"/>
    </row>
    <row r="478" ht="15">
      <c r="D478" s="83"/>
    </row>
    <row r="479" ht="15">
      <c r="D479" s="83"/>
    </row>
    <row r="480" ht="15">
      <c r="D480" s="83"/>
    </row>
    <row r="481" ht="15">
      <c r="D481" s="83"/>
    </row>
    <row r="482" ht="15">
      <c r="D482" s="83"/>
    </row>
    <row r="483" ht="15">
      <c r="D483" s="83"/>
    </row>
    <row r="484" ht="15">
      <c r="D484" s="83"/>
    </row>
    <row r="485" ht="15">
      <c r="D485" s="83"/>
    </row>
    <row r="486" ht="15">
      <c r="D486" s="83"/>
    </row>
    <row r="487" ht="15">
      <c r="D487" s="83"/>
    </row>
    <row r="488" ht="15">
      <c r="D488" s="83"/>
    </row>
    <row r="489" ht="15">
      <c r="D489" s="83"/>
    </row>
    <row r="490" ht="15">
      <c r="D490" s="83"/>
    </row>
    <row r="491" ht="15">
      <c r="D491" s="83"/>
    </row>
    <row r="492" ht="15">
      <c r="D492" s="83"/>
    </row>
    <row r="493" ht="15">
      <c r="D493" s="83"/>
    </row>
    <row r="494" ht="15">
      <c r="D494" s="83"/>
    </row>
    <row r="495" ht="15">
      <c r="D495" s="83"/>
    </row>
    <row r="496" ht="15">
      <c r="D496" s="83"/>
    </row>
    <row r="497" ht="15">
      <c r="D497" s="83"/>
    </row>
    <row r="498" ht="15">
      <c r="D498" s="83"/>
    </row>
    <row r="499" ht="15">
      <c r="D499" s="83"/>
    </row>
    <row r="500" ht="15">
      <c r="D500" s="83"/>
    </row>
    <row r="501" ht="15">
      <c r="D501" s="83"/>
    </row>
    <row r="502" ht="15">
      <c r="D502" s="83"/>
    </row>
    <row r="503" ht="15">
      <c r="D503" s="83"/>
    </row>
    <row r="504" ht="15">
      <c r="D504" s="83"/>
    </row>
    <row r="505" ht="15">
      <c r="D505" s="83"/>
    </row>
    <row r="506" ht="15">
      <c r="D506" s="83"/>
    </row>
    <row r="507" ht="15">
      <c r="D507" s="83"/>
    </row>
    <row r="508" ht="15">
      <c r="D508" s="83"/>
    </row>
    <row r="509" ht="15">
      <c r="D509" s="83"/>
    </row>
    <row r="510" ht="15">
      <c r="D510" s="83"/>
    </row>
    <row r="511" ht="15">
      <c r="D511" s="83"/>
    </row>
    <row r="512" ht="15">
      <c r="D512" s="83"/>
    </row>
    <row r="513" ht="15">
      <c r="D513" s="83"/>
    </row>
    <row r="514" ht="15">
      <c r="D514" s="83"/>
    </row>
    <row r="515" ht="15">
      <c r="D515" s="83"/>
    </row>
    <row r="516" ht="15">
      <c r="D516" s="83"/>
    </row>
    <row r="517" ht="15">
      <c r="D517" s="83"/>
    </row>
    <row r="518" ht="15">
      <c r="D518" s="83"/>
    </row>
    <row r="519" ht="15">
      <c r="D519" s="83"/>
    </row>
    <row r="520" ht="15">
      <c r="D520" s="83"/>
    </row>
    <row r="521" ht="15">
      <c r="D521" s="83"/>
    </row>
    <row r="522" ht="15">
      <c r="D522" s="83"/>
    </row>
    <row r="523" ht="15">
      <c r="D523" s="83"/>
    </row>
    <row r="524" ht="15">
      <c r="D524" s="83"/>
    </row>
    <row r="525" ht="15">
      <c r="D525" s="83"/>
    </row>
    <row r="526" ht="15">
      <c r="D526" s="83"/>
    </row>
    <row r="527" ht="15">
      <c r="D527" s="83"/>
    </row>
    <row r="528" ht="15">
      <c r="D528" s="83"/>
    </row>
    <row r="529" ht="15">
      <c r="D529" s="83"/>
    </row>
    <row r="530" ht="15">
      <c r="D530" s="83"/>
    </row>
    <row r="531" ht="15">
      <c r="D531" s="83"/>
    </row>
    <row r="532" ht="15">
      <c r="D532" s="83"/>
    </row>
    <row r="533" ht="15">
      <c r="D533" s="83"/>
    </row>
    <row r="534" ht="15">
      <c r="D534" s="83"/>
    </row>
    <row r="535" ht="15">
      <c r="D535" s="83"/>
    </row>
    <row r="536" ht="15">
      <c r="D536" s="83"/>
    </row>
    <row r="537" ht="15">
      <c r="D537" s="83"/>
    </row>
    <row r="538" ht="15">
      <c r="D538" s="83"/>
    </row>
    <row r="539" ht="15">
      <c r="D539" s="83"/>
    </row>
    <row r="540" ht="15">
      <c r="D540" s="83"/>
    </row>
    <row r="541" ht="15">
      <c r="D541" s="83"/>
    </row>
    <row r="542" ht="15">
      <c r="D542" s="83"/>
    </row>
    <row r="543" ht="15">
      <c r="D543" s="83"/>
    </row>
    <row r="544" ht="15">
      <c r="D544" s="83"/>
    </row>
    <row r="545" ht="15">
      <c r="D545" s="83"/>
    </row>
    <row r="546" ht="15">
      <c r="D546" s="83"/>
    </row>
    <row r="547" ht="15">
      <c r="D547" s="83"/>
    </row>
    <row r="548" ht="15">
      <c r="D548" s="83"/>
    </row>
    <row r="549" ht="15">
      <c r="D549" s="83"/>
    </row>
    <row r="550" ht="15">
      <c r="D550" s="83"/>
    </row>
    <row r="551" ht="15">
      <c r="D551" s="83"/>
    </row>
    <row r="552" ht="15">
      <c r="D552" s="83"/>
    </row>
    <row r="553" ht="15">
      <c r="D553" s="83"/>
    </row>
    <row r="554" ht="15">
      <c r="D554" s="83"/>
    </row>
    <row r="555" ht="15">
      <c r="D555" s="83"/>
    </row>
    <row r="556" ht="15">
      <c r="D556" s="83"/>
    </row>
    <row r="557" ht="15">
      <c r="D557" s="83"/>
    </row>
    <row r="558" ht="15">
      <c r="D558" s="83"/>
    </row>
    <row r="559" ht="15">
      <c r="D559" s="83"/>
    </row>
    <row r="560" ht="15">
      <c r="D560" s="83"/>
    </row>
    <row r="561" ht="15">
      <c r="D561" s="83"/>
    </row>
    <row r="562" ht="15">
      <c r="D562" s="83"/>
    </row>
    <row r="563" ht="15">
      <c r="D563" s="83"/>
    </row>
    <row r="564" ht="15">
      <c r="D564" s="83"/>
    </row>
    <row r="565" ht="15">
      <c r="D565" s="83"/>
    </row>
    <row r="566" ht="15">
      <c r="D566" s="83"/>
    </row>
    <row r="567" ht="15">
      <c r="D567" s="83"/>
    </row>
    <row r="568" ht="15">
      <c r="D568" s="83"/>
    </row>
    <row r="569" ht="15">
      <c r="D569" s="83"/>
    </row>
    <row r="570" ht="15">
      <c r="D570" s="83"/>
    </row>
    <row r="571" ht="15">
      <c r="D571" s="83"/>
    </row>
    <row r="572" ht="15">
      <c r="D572" s="83"/>
    </row>
    <row r="573" ht="15">
      <c r="D573" s="83"/>
    </row>
    <row r="574" ht="15">
      <c r="D574" s="83"/>
    </row>
    <row r="575" ht="15">
      <c r="D575" s="83"/>
    </row>
    <row r="576" ht="15">
      <c r="D576" s="83"/>
    </row>
    <row r="577" ht="15">
      <c r="D577" s="83"/>
    </row>
    <row r="578" ht="15">
      <c r="D578" s="83"/>
    </row>
    <row r="579" ht="15">
      <c r="D579" s="83"/>
    </row>
    <row r="580" ht="15">
      <c r="D580" s="83"/>
    </row>
    <row r="581" ht="15">
      <c r="D581" s="83"/>
    </row>
    <row r="582" ht="15">
      <c r="D582" s="83"/>
    </row>
    <row r="583" ht="15">
      <c r="D583" s="83"/>
    </row>
    <row r="584" ht="15">
      <c r="D584" s="83"/>
    </row>
    <row r="585" ht="15">
      <c r="D585" s="83"/>
    </row>
    <row r="586" ht="15">
      <c r="D586" s="83"/>
    </row>
    <row r="587" ht="15">
      <c r="D587" s="83"/>
    </row>
    <row r="588" ht="15">
      <c r="D588" s="83"/>
    </row>
    <row r="589" ht="15">
      <c r="D589" s="83"/>
    </row>
    <row r="590" ht="15">
      <c r="D590" s="83"/>
    </row>
    <row r="591" ht="15">
      <c r="D591" s="83"/>
    </row>
    <row r="592" ht="15">
      <c r="D592" s="83"/>
    </row>
    <row r="593" ht="15">
      <c r="D593" s="83"/>
    </row>
    <row r="594" ht="15">
      <c r="D594" s="83"/>
    </row>
    <row r="595" ht="15">
      <c r="D595" s="83"/>
    </row>
    <row r="596" ht="15">
      <c r="D596" s="83"/>
    </row>
    <row r="597" ht="15">
      <c r="D597" s="83"/>
    </row>
    <row r="598" ht="15">
      <c r="D598" s="83"/>
    </row>
    <row r="599" ht="15">
      <c r="D599" s="83"/>
    </row>
    <row r="600" ht="15">
      <c r="D600" s="83"/>
    </row>
    <row r="601" ht="15">
      <c r="D601" s="83"/>
    </row>
    <row r="602" ht="15">
      <c r="D602" s="83"/>
    </row>
    <row r="603" ht="15">
      <c r="D603" s="83"/>
    </row>
    <row r="604" ht="15">
      <c r="D604" s="83"/>
    </row>
    <row r="605" ht="15">
      <c r="D605" s="83"/>
    </row>
    <row r="606" ht="15">
      <c r="D606" s="83"/>
    </row>
    <row r="607" ht="15">
      <c r="D607" s="83"/>
    </row>
    <row r="608" ht="15">
      <c r="D608" s="83"/>
    </row>
    <row r="609" ht="15">
      <c r="D609" s="83"/>
    </row>
    <row r="610" ht="15">
      <c r="D610" s="83"/>
    </row>
    <row r="611" ht="15">
      <c r="D611" s="83"/>
    </row>
    <row r="612" ht="15">
      <c r="D612" s="83"/>
    </row>
    <row r="613" ht="15">
      <c r="D613" s="83"/>
    </row>
    <row r="614" ht="15">
      <c r="D614" s="83"/>
    </row>
    <row r="615" ht="15">
      <c r="D615" s="83"/>
    </row>
    <row r="616" ht="15">
      <c r="D616" s="83"/>
    </row>
    <row r="617" ht="15">
      <c r="D617" s="83"/>
    </row>
    <row r="618" ht="15">
      <c r="D618" s="83"/>
    </row>
    <row r="619" ht="15">
      <c r="D619" s="83"/>
    </row>
    <row r="620" ht="15">
      <c r="D620" s="83"/>
    </row>
    <row r="621" ht="15">
      <c r="D621" s="83"/>
    </row>
    <row r="622" ht="15">
      <c r="D622" s="83"/>
    </row>
    <row r="623" ht="15">
      <c r="D623" s="83"/>
    </row>
    <row r="624" ht="15">
      <c r="D624" s="83"/>
    </row>
    <row r="625" ht="15">
      <c r="D625" s="83"/>
    </row>
    <row r="626" ht="15">
      <c r="D626" s="83"/>
    </row>
    <row r="627" ht="15">
      <c r="D627" s="83"/>
    </row>
    <row r="628" ht="15">
      <c r="D628" s="83"/>
    </row>
    <row r="629" ht="15">
      <c r="D629" s="83"/>
    </row>
    <row r="630" ht="15">
      <c r="D630" s="83"/>
    </row>
    <row r="631" ht="15">
      <c r="D631" s="83"/>
    </row>
    <row r="632" ht="15">
      <c r="D632" s="83"/>
    </row>
    <row r="633" ht="15">
      <c r="D633" s="83"/>
    </row>
    <row r="634" ht="15">
      <c r="D634" s="83"/>
    </row>
    <row r="635" ht="15">
      <c r="D635" s="83"/>
    </row>
    <row r="636" ht="15">
      <c r="D636" s="83"/>
    </row>
    <row r="637" ht="15">
      <c r="D637" s="83"/>
    </row>
    <row r="638" ht="15">
      <c r="D638" s="83"/>
    </row>
    <row r="639" ht="15">
      <c r="D639" s="83"/>
    </row>
    <row r="640" ht="15">
      <c r="D640" s="83"/>
    </row>
    <row r="641" ht="15">
      <c r="D641" s="83"/>
    </row>
    <row r="642" ht="15">
      <c r="D642" s="83"/>
    </row>
    <row r="643" ht="15">
      <c r="D643" s="83"/>
    </row>
    <row r="644" ht="15">
      <c r="D644" s="83"/>
    </row>
    <row r="645" ht="15">
      <c r="D645" s="83"/>
    </row>
    <row r="646" ht="15">
      <c r="D646" s="83"/>
    </row>
    <row r="647" ht="15">
      <c r="D647" s="83"/>
    </row>
    <row r="648" ht="15">
      <c r="D648" s="83"/>
    </row>
    <row r="649" ht="15">
      <c r="D649" s="83"/>
    </row>
    <row r="650" ht="15">
      <c r="D650" s="83"/>
    </row>
    <row r="651" ht="15">
      <c r="D651" s="83"/>
    </row>
    <row r="652" ht="15">
      <c r="D652" s="83"/>
    </row>
    <row r="653" ht="15">
      <c r="D653" s="83"/>
    </row>
    <row r="654" ht="15">
      <c r="D654" s="83"/>
    </row>
    <row r="655" ht="15">
      <c r="D655" s="83"/>
    </row>
    <row r="656" ht="15">
      <c r="D656" s="83"/>
    </row>
    <row r="657" ht="15">
      <c r="D657" s="83"/>
    </row>
    <row r="658" ht="15">
      <c r="D658" s="83"/>
    </row>
    <row r="659" ht="15">
      <c r="D659" s="83"/>
    </row>
    <row r="660" ht="15">
      <c r="D660" s="83"/>
    </row>
    <row r="661" ht="15">
      <c r="D661" s="83"/>
    </row>
    <row r="662" ht="15">
      <c r="D662" s="83"/>
    </row>
    <row r="663" ht="15">
      <c r="D663" s="83"/>
    </row>
    <row r="664" ht="15">
      <c r="D664" s="83"/>
    </row>
    <row r="665" ht="15">
      <c r="D665" s="83"/>
    </row>
    <row r="666" ht="15">
      <c r="D666" s="83"/>
    </row>
    <row r="667" ht="15">
      <c r="D667" s="83"/>
    </row>
    <row r="668" ht="15">
      <c r="D668" s="83"/>
    </row>
    <row r="669" ht="15">
      <c r="D669" s="83"/>
    </row>
    <row r="670" ht="15">
      <c r="D670" s="83"/>
    </row>
    <row r="671" ht="15">
      <c r="D671" s="83"/>
    </row>
    <row r="672" ht="15">
      <c r="D672" s="83"/>
    </row>
    <row r="673" ht="15">
      <c r="D673" s="83"/>
    </row>
    <row r="674" ht="15">
      <c r="D674" s="83"/>
    </row>
    <row r="675" ht="15">
      <c r="D675" s="83"/>
    </row>
    <row r="676" ht="15">
      <c r="D676" s="83"/>
    </row>
    <row r="677" ht="15">
      <c r="D677" s="83"/>
    </row>
    <row r="678" ht="15">
      <c r="D678" s="83"/>
    </row>
    <row r="679" ht="15">
      <c r="D679" s="83"/>
    </row>
    <row r="680" ht="15">
      <c r="D680" s="83"/>
    </row>
    <row r="681" ht="15">
      <c r="D681" s="83"/>
    </row>
    <row r="682" ht="15">
      <c r="D682" s="83"/>
    </row>
    <row r="683" ht="15">
      <c r="D683" s="83"/>
    </row>
    <row r="684" ht="15">
      <c r="D684" s="83"/>
    </row>
    <row r="685" ht="15">
      <c r="D685" s="83"/>
    </row>
    <row r="686" ht="15">
      <c r="D686" s="83"/>
    </row>
    <row r="687" ht="15">
      <c r="D687" s="83"/>
    </row>
    <row r="688" ht="15">
      <c r="D688" s="83"/>
    </row>
    <row r="689" ht="15">
      <c r="D689" s="83"/>
    </row>
    <row r="690" ht="15">
      <c r="D690" s="83"/>
    </row>
    <row r="691" ht="15">
      <c r="D691" s="83"/>
    </row>
    <row r="692" ht="15">
      <c r="D692" s="83"/>
    </row>
    <row r="693" ht="15">
      <c r="D693" s="83"/>
    </row>
    <row r="694" ht="15">
      <c r="D694" s="83"/>
    </row>
    <row r="695" ht="15">
      <c r="D695" s="83"/>
    </row>
    <row r="696" ht="15">
      <c r="D696" s="83"/>
    </row>
    <row r="697" ht="15">
      <c r="D697" s="83"/>
    </row>
    <row r="698" ht="15">
      <c r="D698" s="83"/>
    </row>
    <row r="699" ht="15">
      <c r="D699" s="83"/>
    </row>
    <row r="700" ht="15">
      <c r="D700" s="83"/>
    </row>
    <row r="701" ht="15">
      <c r="D701" s="83"/>
    </row>
    <row r="702" ht="15">
      <c r="D702" s="83"/>
    </row>
    <row r="703" ht="15">
      <c r="D703" s="83"/>
    </row>
    <row r="704" ht="15">
      <c r="D704" s="83"/>
    </row>
    <row r="705" ht="15">
      <c r="D705" s="83"/>
    </row>
    <row r="706" ht="15">
      <c r="D706" s="83"/>
    </row>
    <row r="707" ht="15">
      <c r="D707" s="83"/>
    </row>
    <row r="708" ht="15">
      <c r="D708" s="83"/>
    </row>
    <row r="709" ht="15">
      <c r="D709" s="83"/>
    </row>
    <row r="710" ht="15">
      <c r="D710" s="83"/>
    </row>
    <row r="711" ht="15">
      <c r="D711" s="83"/>
    </row>
    <row r="712" ht="15">
      <c r="D712" s="83"/>
    </row>
    <row r="713" ht="15">
      <c r="D713" s="83"/>
    </row>
    <row r="714" ht="15">
      <c r="D714" s="83"/>
    </row>
    <row r="715" ht="15">
      <c r="D715" s="83"/>
    </row>
    <row r="716" ht="15">
      <c r="D716" s="83"/>
    </row>
    <row r="717" ht="15">
      <c r="D717" s="83"/>
    </row>
    <row r="718" ht="15">
      <c r="D718" s="83"/>
    </row>
    <row r="719" ht="15">
      <c r="D719" s="83"/>
    </row>
    <row r="720" ht="15">
      <c r="D720" s="83"/>
    </row>
    <row r="721" ht="15">
      <c r="D721" s="83"/>
    </row>
    <row r="722" ht="15">
      <c r="D722" s="83"/>
    </row>
    <row r="723" ht="15">
      <c r="D723" s="83"/>
    </row>
    <row r="724" ht="15">
      <c r="D724" s="83"/>
    </row>
    <row r="725" ht="15">
      <c r="D725" s="83"/>
    </row>
    <row r="726" ht="15">
      <c r="D726" s="83"/>
    </row>
    <row r="727" ht="15">
      <c r="D727" s="83"/>
    </row>
    <row r="728" ht="15">
      <c r="D728" s="83"/>
    </row>
    <row r="729" ht="15">
      <c r="D729" s="83"/>
    </row>
    <row r="730" ht="15">
      <c r="D730" s="83"/>
    </row>
    <row r="731" ht="15">
      <c r="D731" s="83"/>
    </row>
    <row r="732" ht="15">
      <c r="D732" s="83"/>
    </row>
    <row r="733" ht="15">
      <c r="D733" s="83"/>
    </row>
    <row r="734" ht="15">
      <c r="D734" s="83"/>
    </row>
    <row r="735" ht="15">
      <c r="D735" s="83"/>
    </row>
    <row r="736" ht="15">
      <c r="D736" s="83"/>
    </row>
    <row r="737" ht="15">
      <c r="D737" s="83"/>
    </row>
    <row r="738" ht="15">
      <c r="D738" s="83"/>
    </row>
    <row r="739" ht="15">
      <c r="D739" s="83"/>
    </row>
    <row r="740" ht="15">
      <c r="D740" s="83"/>
    </row>
    <row r="741" ht="15">
      <c r="D741" s="83"/>
    </row>
    <row r="742" ht="15">
      <c r="D742" s="83"/>
    </row>
    <row r="743" ht="15">
      <c r="D743" s="83"/>
    </row>
    <row r="744" ht="15">
      <c r="D744" s="83"/>
    </row>
    <row r="745" ht="15">
      <c r="D745" s="83"/>
    </row>
    <row r="746" ht="15">
      <c r="D746" s="83"/>
    </row>
    <row r="747" ht="15">
      <c r="D747" s="83"/>
    </row>
    <row r="748" ht="15">
      <c r="D748" s="83"/>
    </row>
    <row r="749" ht="15">
      <c r="D749" s="83"/>
    </row>
    <row r="750" ht="15">
      <c r="D750" s="83"/>
    </row>
    <row r="751" ht="15">
      <c r="D751" s="83"/>
    </row>
    <row r="752" ht="15">
      <c r="D752" s="83"/>
    </row>
    <row r="753" ht="15">
      <c r="D753" s="83"/>
    </row>
    <row r="754" ht="15">
      <c r="D754" s="83"/>
    </row>
    <row r="755" ht="15">
      <c r="D755" s="83"/>
    </row>
    <row r="756" ht="15">
      <c r="D756" s="83"/>
    </row>
    <row r="757" ht="15">
      <c r="D757" s="83"/>
    </row>
    <row r="758" ht="15">
      <c r="D758" s="83"/>
    </row>
    <row r="759" ht="15">
      <c r="D759" s="83"/>
    </row>
    <row r="760" ht="15">
      <c r="D760" s="83"/>
    </row>
    <row r="761" ht="15">
      <c r="D761" s="83"/>
    </row>
    <row r="762" ht="15">
      <c r="D762" s="83"/>
    </row>
    <row r="763" ht="15">
      <c r="D763" s="83"/>
    </row>
    <row r="764" ht="15">
      <c r="D764" s="83"/>
    </row>
    <row r="765" ht="15">
      <c r="D765" s="83"/>
    </row>
    <row r="766" ht="15">
      <c r="D766" s="83"/>
    </row>
    <row r="767" ht="15">
      <c r="D767" s="83"/>
    </row>
    <row r="768" ht="15">
      <c r="D768" s="83"/>
    </row>
    <row r="769" ht="15">
      <c r="D769" s="83"/>
    </row>
    <row r="770" ht="15">
      <c r="D770" s="83"/>
    </row>
    <row r="771" ht="15">
      <c r="D771" s="83"/>
    </row>
    <row r="772" ht="15">
      <c r="D772" s="83"/>
    </row>
    <row r="773" ht="15">
      <c r="D773" s="83"/>
    </row>
    <row r="774" ht="15">
      <c r="D774" s="83"/>
    </row>
    <row r="775" ht="15">
      <c r="D775" s="83"/>
    </row>
    <row r="776" ht="15">
      <c r="D776" s="83"/>
    </row>
    <row r="777" ht="15">
      <c r="D777" s="83"/>
    </row>
    <row r="778" ht="15">
      <c r="D778" s="83"/>
    </row>
    <row r="779" ht="15">
      <c r="D779" s="83"/>
    </row>
    <row r="780" ht="15">
      <c r="D780" s="83"/>
    </row>
    <row r="781" ht="15">
      <c r="D781" s="83"/>
    </row>
    <row r="782" ht="15">
      <c r="D782" s="83"/>
    </row>
    <row r="783" ht="15">
      <c r="D783" s="83"/>
    </row>
    <row r="784" ht="15">
      <c r="D784" s="83"/>
    </row>
    <row r="785" ht="15">
      <c r="D785" s="83"/>
    </row>
    <row r="786" ht="15">
      <c r="D786" s="83"/>
    </row>
    <row r="787" ht="15">
      <c r="D787" s="83"/>
    </row>
    <row r="788" ht="15">
      <c r="D788" s="83"/>
    </row>
    <row r="789" ht="15">
      <c r="D789" s="83"/>
    </row>
    <row r="790" ht="15">
      <c r="D790" s="83"/>
    </row>
    <row r="791" ht="15">
      <c r="D791" s="83"/>
    </row>
    <row r="792" ht="15">
      <c r="D792" s="83"/>
    </row>
    <row r="793" ht="15">
      <c r="D793" s="83"/>
    </row>
    <row r="794" ht="15">
      <c r="D794" s="83"/>
    </row>
    <row r="795" ht="15">
      <c r="D795" s="83"/>
    </row>
    <row r="796" ht="15">
      <c r="D796" s="83"/>
    </row>
    <row r="797" ht="15">
      <c r="D797" s="83"/>
    </row>
    <row r="798" ht="15">
      <c r="D798" s="83"/>
    </row>
    <row r="799" ht="15">
      <c r="D799" s="83"/>
    </row>
    <row r="800" ht="15">
      <c r="D800" s="83"/>
    </row>
    <row r="801" ht="15">
      <c r="D801" s="83"/>
    </row>
    <row r="802" ht="15">
      <c r="D802" s="83"/>
    </row>
    <row r="803" ht="15">
      <c r="D803" s="83"/>
    </row>
    <row r="804" ht="15">
      <c r="D804" s="83"/>
    </row>
    <row r="805" ht="15">
      <c r="D805" s="83"/>
    </row>
    <row r="806" ht="15">
      <c r="D806" s="83"/>
    </row>
    <row r="807" ht="15">
      <c r="D807" s="83"/>
    </row>
    <row r="808" ht="15">
      <c r="D808" s="83"/>
    </row>
    <row r="809" ht="15">
      <c r="D809" s="83"/>
    </row>
    <row r="810" ht="15">
      <c r="D810" s="83"/>
    </row>
    <row r="811" ht="15">
      <c r="D811" s="83"/>
    </row>
    <row r="812" ht="15">
      <c r="D812" s="83"/>
    </row>
    <row r="813" ht="15">
      <c r="D813" s="83"/>
    </row>
    <row r="814" ht="15">
      <c r="D814" s="83"/>
    </row>
    <row r="815" ht="15">
      <c r="D815" s="83"/>
    </row>
    <row r="816" ht="15">
      <c r="D816" s="83"/>
    </row>
    <row r="817" ht="15">
      <c r="D817" s="83"/>
    </row>
    <row r="818" ht="15">
      <c r="D818" s="83"/>
    </row>
    <row r="819" ht="15">
      <c r="D819" s="83"/>
    </row>
    <row r="820" ht="15">
      <c r="D820" s="83"/>
    </row>
    <row r="821" ht="15">
      <c r="D821" s="83"/>
    </row>
    <row r="822" ht="15">
      <c r="D822" s="83"/>
    </row>
    <row r="823" ht="15">
      <c r="D823" s="83"/>
    </row>
    <row r="824" ht="15">
      <c r="D824" s="83"/>
    </row>
    <row r="825" ht="15">
      <c r="D825" s="83"/>
    </row>
    <row r="826" ht="15">
      <c r="D826" s="83"/>
    </row>
    <row r="827" ht="15">
      <c r="D827" s="83"/>
    </row>
    <row r="828" ht="15">
      <c r="D828" s="83"/>
    </row>
    <row r="829" ht="15">
      <c r="D829" s="83"/>
    </row>
    <row r="830" ht="15">
      <c r="D830" s="83"/>
    </row>
    <row r="831" ht="15">
      <c r="D831" s="83"/>
    </row>
    <row r="832" ht="15">
      <c r="D832" s="83"/>
    </row>
    <row r="833" ht="15">
      <c r="D833" s="83"/>
    </row>
    <row r="834" ht="15">
      <c r="D834" s="83"/>
    </row>
    <row r="835" ht="15">
      <c r="D835" s="83"/>
    </row>
    <row r="836" ht="15">
      <c r="D836" s="83"/>
    </row>
    <row r="837" ht="15">
      <c r="D837" s="83"/>
    </row>
    <row r="838" ht="15">
      <c r="D838" s="83"/>
    </row>
    <row r="839" ht="15">
      <c r="D839" s="83"/>
    </row>
    <row r="840" ht="15">
      <c r="D840" s="83"/>
    </row>
    <row r="841" ht="15">
      <c r="D841" s="83"/>
    </row>
    <row r="842" ht="15">
      <c r="D842" s="83"/>
    </row>
    <row r="843" ht="15">
      <c r="D843" s="83"/>
    </row>
    <row r="844" ht="15">
      <c r="D844" s="83"/>
    </row>
    <row r="845" ht="15">
      <c r="D845" s="83"/>
    </row>
    <row r="846" ht="15">
      <c r="D846" s="83"/>
    </row>
    <row r="847" ht="15">
      <c r="D847" s="83"/>
    </row>
    <row r="848" ht="15">
      <c r="D848" s="83"/>
    </row>
    <row r="849" ht="15">
      <c r="D849" s="83"/>
    </row>
    <row r="850" ht="15">
      <c r="D850" s="83"/>
    </row>
    <row r="851" ht="15">
      <c r="D851" s="83"/>
    </row>
    <row r="852" ht="15">
      <c r="D852" s="83"/>
    </row>
    <row r="853" ht="15">
      <c r="D853" s="83"/>
    </row>
    <row r="854" ht="15">
      <c r="D854" s="83"/>
    </row>
    <row r="855" ht="15">
      <c r="D855" s="83"/>
    </row>
    <row r="856" ht="15">
      <c r="D856" s="83"/>
    </row>
    <row r="857" ht="15">
      <c r="D857" s="83"/>
    </row>
    <row r="858" ht="15">
      <c r="D858" s="83"/>
    </row>
    <row r="859" ht="15">
      <c r="D859" s="83"/>
    </row>
    <row r="860" ht="15">
      <c r="D860" s="83"/>
    </row>
    <row r="861" ht="15">
      <c r="D861" s="83"/>
    </row>
    <row r="862" ht="15">
      <c r="D862" s="83"/>
    </row>
    <row r="863" ht="15">
      <c r="D863" s="83"/>
    </row>
    <row r="864" ht="15">
      <c r="D864" s="83"/>
    </row>
    <row r="865" ht="15">
      <c r="D865" s="83"/>
    </row>
    <row r="866" ht="15">
      <c r="D866" s="83"/>
    </row>
    <row r="867" ht="15">
      <c r="D867" s="83"/>
    </row>
    <row r="868" ht="15">
      <c r="D868" s="83"/>
    </row>
    <row r="869" ht="15">
      <c r="D869" s="83"/>
    </row>
    <row r="870" ht="15">
      <c r="D870" s="83"/>
    </row>
    <row r="871" ht="15">
      <c r="D871" s="83"/>
    </row>
    <row r="872" ht="15">
      <c r="D872" s="83"/>
    </row>
    <row r="873" ht="15">
      <c r="D873" s="83"/>
    </row>
    <row r="874" ht="15">
      <c r="D874" s="83"/>
    </row>
    <row r="875" ht="15">
      <c r="D875" s="83"/>
    </row>
    <row r="876" ht="15">
      <c r="D876" s="83"/>
    </row>
    <row r="877" ht="15">
      <c r="D877" s="83"/>
    </row>
    <row r="878" ht="15">
      <c r="D878" s="83"/>
    </row>
    <row r="879" ht="15">
      <c r="D879" s="83"/>
    </row>
    <row r="880" ht="15">
      <c r="D880" s="83"/>
    </row>
    <row r="881" ht="15">
      <c r="D881" s="83"/>
    </row>
    <row r="882" ht="15">
      <c r="D882" s="83"/>
    </row>
    <row r="883" ht="15">
      <c r="D883" s="83"/>
    </row>
    <row r="884" ht="15">
      <c r="D884" s="83"/>
    </row>
    <row r="885" ht="15">
      <c r="D885" s="83"/>
    </row>
    <row r="886" ht="15">
      <c r="D886" s="83"/>
    </row>
    <row r="887" ht="15">
      <c r="D887" s="83"/>
    </row>
    <row r="888" ht="15">
      <c r="D888" s="83"/>
    </row>
    <row r="889" ht="15">
      <c r="D889" s="83"/>
    </row>
    <row r="890" ht="15">
      <c r="D890" s="83"/>
    </row>
    <row r="891" ht="15">
      <c r="D891" s="83"/>
    </row>
    <row r="892" ht="15">
      <c r="D892" s="83"/>
    </row>
    <row r="893" ht="15">
      <c r="D893" s="83"/>
    </row>
    <row r="894" ht="15">
      <c r="D894" s="83"/>
    </row>
    <row r="895" ht="15">
      <c r="D895" s="83"/>
    </row>
    <row r="896" ht="15">
      <c r="D896" s="83"/>
    </row>
    <row r="897" ht="15">
      <c r="D897" s="83"/>
    </row>
    <row r="898" ht="15">
      <c r="D898" s="83"/>
    </row>
    <row r="899" ht="15">
      <c r="D899" s="83"/>
    </row>
    <row r="900" ht="15">
      <c r="D900" s="83"/>
    </row>
    <row r="901" ht="15">
      <c r="D901" s="83"/>
    </row>
    <row r="902" ht="15">
      <c r="D902" s="83"/>
    </row>
    <row r="903" ht="15">
      <c r="D903" s="83"/>
    </row>
    <row r="904" ht="15">
      <c r="D904" s="83"/>
    </row>
    <row r="905" ht="15">
      <c r="D905" s="83"/>
    </row>
    <row r="906" ht="15">
      <c r="D906" s="83"/>
    </row>
    <row r="907" ht="15">
      <c r="D907" s="83"/>
    </row>
    <row r="908" ht="15">
      <c r="D908" s="83"/>
    </row>
    <row r="909" ht="15">
      <c r="D909" s="83"/>
    </row>
    <row r="910" ht="15">
      <c r="D910" s="83"/>
    </row>
    <row r="911" ht="15">
      <c r="D911" s="83"/>
    </row>
    <row r="912" ht="15">
      <c r="D912" s="83"/>
    </row>
    <row r="913" ht="15">
      <c r="D913" s="83"/>
    </row>
    <row r="914" ht="15">
      <c r="D914" s="83"/>
    </row>
    <row r="915" ht="15">
      <c r="D915" s="83"/>
    </row>
    <row r="916" ht="15">
      <c r="D916" s="83"/>
    </row>
    <row r="917" ht="15">
      <c r="D917" s="83"/>
    </row>
    <row r="918" ht="15">
      <c r="D918" s="83"/>
    </row>
    <row r="919" ht="15">
      <c r="D919" s="83"/>
    </row>
    <row r="920" ht="15">
      <c r="D920" s="83"/>
    </row>
    <row r="921" ht="15">
      <c r="D921" s="83"/>
    </row>
    <row r="922" ht="15">
      <c r="D922" s="83"/>
    </row>
    <row r="923" ht="15">
      <c r="D923" s="83"/>
    </row>
    <row r="924" ht="15">
      <c r="D924" s="83"/>
    </row>
    <row r="925" ht="15">
      <c r="D925" s="83"/>
    </row>
    <row r="926" ht="15">
      <c r="D926" s="83"/>
    </row>
    <row r="927" ht="15">
      <c r="D927" s="83"/>
    </row>
    <row r="928" ht="15">
      <c r="D928" s="83"/>
    </row>
    <row r="929" ht="15">
      <c r="D929" s="83"/>
    </row>
    <row r="930" ht="15">
      <c r="D930" s="83"/>
    </row>
    <row r="931" ht="15">
      <c r="D931" s="83"/>
    </row>
    <row r="932" ht="15">
      <c r="D932" s="83"/>
    </row>
    <row r="933" ht="15">
      <c r="D933" s="83"/>
    </row>
    <row r="934" ht="15">
      <c r="D934" s="83"/>
    </row>
    <row r="935" ht="15">
      <c r="D935" s="83"/>
    </row>
    <row r="936" ht="15">
      <c r="D936" s="83"/>
    </row>
    <row r="937" ht="15">
      <c r="D937" s="83"/>
    </row>
    <row r="938" ht="15">
      <c r="D938" s="83"/>
    </row>
    <row r="939" ht="15">
      <c r="D939" s="83"/>
    </row>
    <row r="940" ht="15">
      <c r="D940" s="83"/>
    </row>
    <row r="941" ht="15">
      <c r="D941" s="83"/>
    </row>
    <row r="942" ht="15">
      <c r="D942" s="83"/>
    </row>
    <row r="943" ht="15">
      <c r="D943" s="83"/>
    </row>
    <row r="944" ht="15">
      <c r="D944" s="83"/>
    </row>
    <row r="945" ht="15">
      <c r="D945" s="83"/>
    </row>
    <row r="946" ht="15">
      <c r="D946" s="83"/>
    </row>
    <row r="947" ht="15">
      <c r="D947" s="83"/>
    </row>
    <row r="948" ht="15">
      <c r="D948" s="83"/>
    </row>
    <row r="949" ht="15">
      <c r="D949" s="83"/>
    </row>
    <row r="950" ht="15">
      <c r="D950" s="83"/>
    </row>
    <row r="951" ht="15">
      <c r="D951" s="83"/>
    </row>
    <row r="952" ht="15">
      <c r="D952" s="83"/>
    </row>
    <row r="953" ht="15">
      <c r="D953" s="83"/>
    </row>
    <row r="954" ht="15">
      <c r="D954" s="83"/>
    </row>
    <row r="955" ht="15">
      <c r="D955" s="83"/>
    </row>
    <row r="956" ht="15">
      <c r="D956" s="83"/>
    </row>
    <row r="957" ht="15">
      <c r="D957" s="83"/>
    </row>
    <row r="958" ht="15">
      <c r="D958" s="83"/>
    </row>
    <row r="959" ht="15">
      <c r="D959" s="83"/>
    </row>
    <row r="960" ht="15">
      <c r="D960" s="83"/>
    </row>
    <row r="961" ht="15">
      <c r="D961" s="83"/>
    </row>
    <row r="962" ht="15">
      <c r="D962" s="83"/>
    </row>
    <row r="963" ht="15">
      <c r="D963" s="83"/>
    </row>
    <row r="964" ht="15">
      <c r="D964" s="83"/>
    </row>
    <row r="965" ht="15">
      <c r="D965" s="83"/>
    </row>
    <row r="966" ht="15">
      <c r="D966" s="83"/>
    </row>
    <row r="967" ht="15">
      <c r="D967" s="83"/>
    </row>
    <row r="968" ht="15">
      <c r="D968" s="83"/>
    </row>
    <row r="969" ht="15">
      <c r="D969" s="83"/>
    </row>
    <row r="970" ht="15">
      <c r="D970" s="83"/>
    </row>
    <row r="971" ht="15">
      <c r="D971" s="83"/>
    </row>
    <row r="972" ht="15">
      <c r="D972" s="83"/>
    </row>
    <row r="973" ht="15">
      <c r="D973" s="83"/>
    </row>
    <row r="974" ht="15">
      <c r="D974" s="83"/>
    </row>
    <row r="975" ht="15">
      <c r="D975" s="83"/>
    </row>
    <row r="976" ht="15">
      <c r="D976" s="83"/>
    </row>
    <row r="977" ht="15">
      <c r="D977" s="83"/>
    </row>
    <row r="978" ht="15">
      <c r="D978" s="83"/>
    </row>
    <row r="979" ht="15">
      <c r="D979" s="83"/>
    </row>
    <row r="980" ht="15">
      <c r="D980" s="83"/>
    </row>
    <row r="981" ht="15">
      <c r="D981" s="83"/>
    </row>
    <row r="982" ht="15">
      <c r="D982" s="83"/>
    </row>
    <row r="983" ht="15">
      <c r="D983" s="83"/>
    </row>
    <row r="984" ht="15">
      <c r="D984" s="83"/>
    </row>
    <row r="985" ht="15">
      <c r="D985" s="83"/>
    </row>
    <row r="986" ht="15">
      <c r="D986" s="83"/>
    </row>
    <row r="987" ht="15">
      <c r="D987" s="83"/>
    </row>
    <row r="988" ht="15">
      <c r="D988" s="83"/>
    </row>
    <row r="989" ht="15">
      <c r="D989" s="83"/>
    </row>
    <row r="990" ht="15">
      <c r="D990" s="83"/>
    </row>
    <row r="991" ht="15">
      <c r="D991" s="83"/>
    </row>
    <row r="992" ht="15">
      <c r="D992" s="83"/>
    </row>
    <row r="993" ht="15">
      <c r="D993" s="83"/>
    </row>
    <row r="994" ht="15">
      <c r="D994" s="83"/>
    </row>
    <row r="995" ht="15">
      <c r="D995" s="83"/>
    </row>
    <row r="996" ht="15">
      <c r="D996" s="83"/>
    </row>
    <row r="997" ht="15">
      <c r="D997" s="83"/>
    </row>
    <row r="998" ht="15">
      <c r="D998" s="83"/>
    </row>
    <row r="999" ht="15">
      <c r="D999" s="83"/>
    </row>
    <row r="1000" ht="15">
      <c r="D1000" s="83"/>
    </row>
    <row r="1001" ht="15">
      <c r="D1001" s="83"/>
    </row>
    <row r="1002" ht="15">
      <c r="D1002" s="83"/>
    </row>
    <row r="1003" ht="15">
      <c r="D1003" s="83"/>
    </row>
    <row r="1004" ht="15">
      <c r="D1004" s="83"/>
    </row>
    <row r="1005" ht="15">
      <c r="D1005" s="83"/>
    </row>
    <row r="1006" ht="15">
      <c r="D1006" s="83"/>
    </row>
    <row r="1007" ht="15">
      <c r="D1007" s="83"/>
    </row>
    <row r="1008" ht="15">
      <c r="D1008" s="83"/>
    </row>
    <row r="1009" ht="15">
      <c r="D1009" s="83"/>
    </row>
    <row r="1010" ht="15">
      <c r="D1010" s="83"/>
    </row>
    <row r="1011" ht="15">
      <c r="D1011" s="83"/>
    </row>
    <row r="1012" ht="15">
      <c r="D1012" s="83"/>
    </row>
    <row r="1013" ht="15">
      <c r="D1013" s="83"/>
    </row>
    <row r="1014" ht="15">
      <c r="D1014" s="83"/>
    </row>
    <row r="1015" ht="15">
      <c r="D1015" s="83"/>
    </row>
    <row r="1016" ht="15">
      <c r="D1016" s="83"/>
    </row>
    <row r="1017" ht="15">
      <c r="D1017" s="83"/>
    </row>
    <row r="1018" ht="15">
      <c r="D1018" s="83"/>
    </row>
    <row r="1019" ht="15">
      <c r="D1019" s="83"/>
    </row>
    <row r="1020" ht="15">
      <c r="D1020" s="83"/>
    </row>
    <row r="1021" ht="15">
      <c r="D1021" s="83"/>
    </row>
    <row r="1022" ht="15">
      <c r="D1022" s="83"/>
    </row>
    <row r="1023" ht="15">
      <c r="D1023" s="83"/>
    </row>
    <row r="1024" ht="15">
      <c r="D1024" s="83"/>
    </row>
    <row r="1025" ht="15">
      <c r="D1025" s="83"/>
    </row>
    <row r="1026" ht="15">
      <c r="D1026" s="83"/>
    </row>
    <row r="1027" ht="15">
      <c r="D1027" s="83"/>
    </row>
    <row r="1028" ht="15">
      <c r="D1028" s="83"/>
    </row>
    <row r="1029" ht="15">
      <c r="D1029" s="83"/>
    </row>
    <row r="1030" ht="15">
      <c r="D1030" s="83"/>
    </row>
    <row r="1031" ht="15">
      <c r="D1031" s="83"/>
    </row>
    <row r="1032" ht="15">
      <c r="D1032" s="83"/>
    </row>
    <row r="1033" ht="15">
      <c r="D1033" s="83"/>
    </row>
    <row r="1034" ht="15">
      <c r="D1034" s="83"/>
    </row>
    <row r="1035" ht="15">
      <c r="D1035" s="83"/>
    </row>
    <row r="1036" ht="15">
      <c r="D1036" s="83"/>
    </row>
    <row r="1037" ht="15">
      <c r="D1037" s="83"/>
    </row>
    <row r="1038" ht="15">
      <c r="D1038" s="83"/>
    </row>
    <row r="1039" ht="15">
      <c r="D1039" s="83"/>
    </row>
    <row r="1040" ht="15">
      <c r="D1040" s="83"/>
    </row>
    <row r="1041" ht="15">
      <c r="D1041" s="83"/>
    </row>
    <row r="1042" ht="15">
      <c r="D1042" s="83"/>
    </row>
    <row r="1043" ht="15">
      <c r="D1043" s="83"/>
    </row>
    <row r="1044" ht="15">
      <c r="D1044" s="83"/>
    </row>
    <row r="1045" ht="15">
      <c r="D1045" s="83"/>
    </row>
    <row r="1046" ht="15">
      <c r="D1046" s="83"/>
    </row>
    <row r="1047" ht="15">
      <c r="D1047" s="83"/>
    </row>
    <row r="1048" ht="15">
      <c r="D1048" s="83"/>
    </row>
    <row r="1049" ht="15">
      <c r="D1049" s="83"/>
    </row>
    <row r="1050" ht="15">
      <c r="D1050" s="83"/>
    </row>
    <row r="1051" ht="15">
      <c r="D1051" s="83"/>
    </row>
    <row r="1052" ht="15">
      <c r="D1052" s="83"/>
    </row>
    <row r="1053" ht="15">
      <c r="D1053" s="83"/>
    </row>
  </sheetData>
  <mergeCells count="2">
    <mergeCell ref="B2:C2"/>
    <mergeCell ref="D2:E2"/>
  </mergeCells>
  <printOptions/>
  <pageMargins left="0.75" right="0.75" top="1" bottom="1" header="0.492125985" footer="0.492125985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E1028"/>
  <sheetViews>
    <sheetView workbookViewId="0" topLeftCell="A1">
      <selection activeCell="B5" sqref="B5"/>
    </sheetView>
  </sheetViews>
  <sheetFormatPr defaultColWidth="9.140625" defaultRowHeight="15"/>
  <cols>
    <col min="1" max="1" width="3.28125" style="0" customWidth="1"/>
    <col min="2" max="2" width="37.140625" style="0" customWidth="1"/>
    <col min="3" max="3" width="14.57421875" style="80" customWidth="1"/>
    <col min="4" max="4" width="12.8515625" style="84" customWidth="1"/>
    <col min="5" max="5" width="15.421875" style="0" customWidth="1"/>
  </cols>
  <sheetData>
    <row r="1" spans="1:5" ht="15.75" thickBot="1">
      <c r="A1" s="26"/>
      <c r="B1" s="26"/>
      <c r="D1" s="80"/>
      <c r="E1" s="26"/>
    </row>
    <row r="2" spans="1:5" ht="15.75" thickTop="1">
      <c r="A2" s="26"/>
      <c r="B2" s="134" t="s">
        <v>265</v>
      </c>
      <c r="C2" s="140">
        <v>36923</v>
      </c>
      <c r="D2" s="135"/>
      <c r="E2" s="136"/>
    </row>
    <row r="3" spans="1:5" ht="15.75" thickBot="1">
      <c r="A3" s="26"/>
      <c r="B3" s="137"/>
      <c r="C3" s="138"/>
      <c r="D3" s="138"/>
      <c r="E3" s="139"/>
    </row>
    <row r="4" spans="1:5" ht="15">
      <c r="A4" s="26"/>
      <c r="B4" s="115" t="s">
        <v>228</v>
      </c>
      <c r="C4" s="88"/>
      <c r="D4" s="87"/>
      <c r="E4" s="116"/>
    </row>
    <row r="5" spans="1:5" ht="15.75" thickBot="1">
      <c r="A5" s="26"/>
      <c r="B5" s="117" t="s">
        <v>229</v>
      </c>
      <c r="C5" s="445">
        <v>400</v>
      </c>
      <c r="D5" s="103">
        <f>SUM((100*C5)/C11)</f>
        <v>6.584362139917696</v>
      </c>
      <c r="E5" s="118" t="s">
        <v>230</v>
      </c>
    </row>
    <row r="6" spans="1:5" ht="15.75" thickBot="1">
      <c r="A6" s="26"/>
      <c r="B6" s="119" t="s">
        <v>231</v>
      </c>
      <c r="C6" s="445">
        <v>5300</v>
      </c>
      <c r="D6" s="103">
        <f>SUM((100*C6)/C11)</f>
        <v>87.24279835390946</v>
      </c>
      <c r="E6" s="120" t="s">
        <v>230</v>
      </c>
    </row>
    <row r="7" spans="1:5" ht="15.75" thickBot="1">
      <c r="A7" s="26"/>
      <c r="B7" s="119" t="s">
        <v>232</v>
      </c>
      <c r="C7" s="445">
        <v>250</v>
      </c>
      <c r="D7" s="103">
        <f>SUM((100*C7)/C11)</f>
        <v>4.11522633744856</v>
      </c>
      <c r="E7" s="120" t="s">
        <v>230</v>
      </c>
    </row>
    <row r="8" spans="1:5" ht="15.75" thickBot="1">
      <c r="A8" s="26"/>
      <c r="B8" s="119" t="s">
        <v>233</v>
      </c>
      <c r="C8" s="445">
        <v>85</v>
      </c>
      <c r="D8" s="103">
        <f>SUM((100*C8)/C11)</f>
        <v>1.3991769547325104</v>
      </c>
      <c r="E8" s="120" t="s">
        <v>230</v>
      </c>
    </row>
    <row r="9" spans="1:5" ht="15.75" thickBot="1">
      <c r="A9" s="26"/>
      <c r="B9" s="119" t="s">
        <v>234</v>
      </c>
      <c r="C9" s="445">
        <v>40</v>
      </c>
      <c r="D9" s="103">
        <f>SUM((100*C9)/C11)</f>
        <v>0.6584362139917695</v>
      </c>
      <c r="E9" s="120" t="s">
        <v>230</v>
      </c>
    </row>
    <row r="10" spans="1:5" ht="15.75" thickBot="1">
      <c r="A10" s="26"/>
      <c r="B10" s="121"/>
      <c r="C10" s="102"/>
      <c r="D10" s="105"/>
      <c r="E10" s="120"/>
    </row>
    <row r="11" spans="1:5" ht="16.5" thickBot="1" thickTop="1">
      <c r="A11" s="26"/>
      <c r="B11" s="122" t="s">
        <v>235</v>
      </c>
      <c r="C11" s="109">
        <f>SUM(C5:C9)</f>
        <v>6075</v>
      </c>
      <c r="D11" s="103">
        <v>100</v>
      </c>
      <c r="E11" s="118" t="s">
        <v>230</v>
      </c>
    </row>
    <row r="12" spans="1:5" ht="15">
      <c r="A12" s="26"/>
      <c r="B12" s="123"/>
      <c r="C12" s="94"/>
      <c r="D12" s="92"/>
      <c r="E12" s="124"/>
    </row>
    <row r="13" spans="1:5" ht="15">
      <c r="A13" s="26"/>
      <c r="B13" s="115" t="s">
        <v>236</v>
      </c>
      <c r="C13" s="86"/>
      <c r="D13" s="87"/>
      <c r="E13" s="116"/>
    </row>
    <row r="14" spans="1:5" ht="15.75" thickBot="1">
      <c r="A14" s="26"/>
      <c r="B14" s="117" t="s">
        <v>237</v>
      </c>
      <c r="C14" s="449">
        <v>1800</v>
      </c>
      <c r="D14" s="103">
        <f>SUM((100*C14)/C22)</f>
        <v>33.333333333333336</v>
      </c>
      <c r="E14" s="118" t="s">
        <v>230</v>
      </c>
    </row>
    <row r="15" spans="1:5" ht="15.75" thickBot="1">
      <c r="A15" s="26"/>
      <c r="B15" s="119" t="s">
        <v>238</v>
      </c>
      <c r="C15" s="450">
        <v>50</v>
      </c>
      <c r="D15" s="103">
        <f>SUM((100*C15)/C22)</f>
        <v>0.9259259259259259</v>
      </c>
      <c r="E15" s="120" t="s">
        <v>230</v>
      </c>
    </row>
    <row r="16" spans="1:5" ht="15.75" thickBot="1">
      <c r="A16" s="26"/>
      <c r="B16" s="119" t="s">
        <v>239</v>
      </c>
      <c r="C16" s="450">
        <v>350</v>
      </c>
      <c r="D16" s="103">
        <f>SUM((100*C16)/C22)</f>
        <v>6.481481481481482</v>
      </c>
      <c r="E16" s="120" t="s">
        <v>230</v>
      </c>
    </row>
    <row r="17" spans="1:5" ht="15.75" thickBot="1">
      <c r="A17" s="26"/>
      <c r="B17" s="119" t="s">
        <v>240</v>
      </c>
      <c r="C17" s="450">
        <v>500</v>
      </c>
      <c r="D17" s="103">
        <f>SUM((100*C17)/C22)</f>
        <v>9.25925925925926</v>
      </c>
      <c r="E17" s="120" t="s">
        <v>230</v>
      </c>
    </row>
    <row r="18" spans="1:5" ht="15.75" thickBot="1">
      <c r="A18" s="26"/>
      <c r="B18" s="119" t="s">
        <v>241</v>
      </c>
      <c r="C18" s="450">
        <v>1200</v>
      </c>
      <c r="D18" s="103">
        <f>SUM((100*C18)/C22)</f>
        <v>22.22222222222222</v>
      </c>
      <c r="E18" s="120" t="s">
        <v>230</v>
      </c>
    </row>
    <row r="19" spans="1:5" ht="15.75" thickBot="1">
      <c r="A19" s="26"/>
      <c r="B19" s="121" t="s">
        <v>242</v>
      </c>
      <c r="C19" s="451">
        <v>1500</v>
      </c>
      <c r="D19" s="105">
        <f>SUM((100*C19)/C22)</f>
        <v>27.77777777777778</v>
      </c>
      <c r="E19" s="120" t="s">
        <v>230</v>
      </c>
    </row>
    <row r="20" spans="1:5" ht="16.5" thickBot="1" thickTop="1">
      <c r="A20" s="26"/>
      <c r="B20" s="122" t="s">
        <v>243</v>
      </c>
      <c r="C20" s="109">
        <v>0</v>
      </c>
      <c r="D20" s="103">
        <f>SUM((100*C20)/C22)</f>
        <v>0</v>
      </c>
      <c r="E20" s="118" t="s">
        <v>230</v>
      </c>
    </row>
    <row r="21" spans="1:5" ht="15.75" thickBot="1">
      <c r="A21" s="26"/>
      <c r="B21" s="117"/>
      <c r="C21" s="108"/>
      <c r="D21" s="103"/>
      <c r="E21" s="118"/>
    </row>
    <row r="22" spans="1:5" ht="15.75" thickBot="1">
      <c r="A22" s="26"/>
      <c r="B22" s="119" t="s">
        <v>244</v>
      </c>
      <c r="C22" s="110">
        <f>SUM(C14:C20)</f>
        <v>5400</v>
      </c>
      <c r="D22" s="103">
        <v>100</v>
      </c>
      <c r="E22" s="120" t="s">
        <v>230</v>
      </c>
    </row>
    <row r="23" spans="1:5" ht="15">
      <c r="A23" s="26"/>
      <c r="B23" s="123"/>
      <c r="C23" s="94"/>
      <c r="D23" s="92"/>
      <c r="E23" s="124"/>
    </row>
    <row r="24" spans="1:5" ht="15">
      <c r="A24" s="26"/>
      <c r="B24" s="115" t="s">
        <v>245</v>
      </c>
      <c r="C24" s="86"/>
      <c r="D24" s="87"/>
      <c r="E24" s="116"/>
    </row>
    <row r="25" spans="1:5" ht="15">
      <c r="A25" s="26"/>
      <c r="B25" s="123"/>
      <c r="C25" s="106" t="s">
        <v>246</v>
      </c>
      <c r="D25" s="107" t="s">
        <v>247</v>
      </c>
      <c r="E25" s="125" t="s">
        <v>248</v>
      </c>
    </row>
    <row r="26" spans="1:5" ht="15.75" thickBot="1">
      <c r="A26" s="26"/>
      <c r="B26" s="117" t="s">
        <v>249</v>
      </c>
      <c r="C26" s="100"/>
      <c r="D26" s="103"/>
      <c r="E26" s="118"/>
    </row>
    <row r="27" spans="1:5" ht="15.75" thickBot="1">
      <c r="A27" s="26"/>
      <c r="B27" s="119" t="s">
        <v>250</v>
      </c>
      <c r="C27" s="101"/>
      <c r="D27" s="111">
        <f>SUM(C11)</f>
        <v>6075</v>
      </c>
      <c r="E27" s="120"/>
    </row>
    <row r="28" spans="1:5" ht="15.75" thickBot="1">
      <c r="A28" s="26"/>
      <c r="B28" s="119" t="s">
        <v>251</v>
      </c>
      <c r="C28" s="112">
        <f>SUM(C22)</f>
        <v>5400</v>
      </c>
      <c r="D28" s="103"/>
      <c r="E28" s="120"/>
    </row>
    <row r="29" spans="1:5" ht="15.75" thickBot="1">
      <c r="A29" s="26"/>
      <c r="B29" s="119" t="s">
        <v>252</v>
      </c>
      <c r="C29" s="101"/>
      <c r="D29" s="103"/>
      <c r="E29" s="126">
        <f>SUM(D27,-C28)</f>
        <v>675</v>
      </c>
    </row>
    <row r="30" spans="1:5" ht="15.75" thickBot="1">
      <c r="A30" s="26"/>
      <c r="B30" s="119" t="s">
        <v>253</v>
      </c>
      <c r="C30" s="101"/>
      <c r="D30" s="103"/>
      <c r="E30" s="126">
        <f>SUM(E26,D27,-C28)</f>
        <v>675</v>
      </c>
    </row>
    <row r="31" spans="1:5" ht="15">
      <c r="A31" s="26"/>
      <c r="B31" s="123"/>
      <c r="C31" s="96"/>
      <c r="D31" s="97"/>
      <c r="E31" s="127"/>
    </row>
    <row r="32" spans="1:5" ht="15.75" thickBot="1">
      <c r="A32" s="26"/>
      <c r="B32" s="115" t="s">
        <v>254</v>
      </c>
      <c r="C32" s="86"/>
      <c r="D32" s="87"/>
      <c r="E32" s="116"/>
    </row>
    <row r="33" spans="1:5" ht="15.75" thickBot="1">
      <c r="A33" s="26"/>
      <c r="B33" s="119" t="s">
        <v>255</v>
      </c>
      <c r="C33" s="446">
        <v>150</v>
      </c>
      <c r="D33" s="92"/>
      <c r="E33" s="124"/>
    </row>
    <row r="34" spans="1:5" ht="15.75" thickBot="1">
      <c r="A34" s="26"/>
      <c r="B34" s="119" t="s">
        <v>196</v>
      </c>
      <c r="C34" s="446">
        <v>120</v>
      </c>
      <c r="D34" s="92"/>
      <c r="E34" s="124"/>
    </row>
    <row r="35" spans="1:5" ht="15.75" thickBot="1">
      <c r="A35" s="26"/>
      <c r="B35" s="119" t="s">
        <v>256</v>
      </c>
      <c r="C35" s="446">
        <v>120</v>
      </c>
      <c r="D35" s="92"/>
      <c r="E35" s="124"/>
    </row>
    <row r="36" spans="1:5" ht="15.75" thickBot="1">
      <c r="A36" s="26"/>
      <c r="B36" s="119" t="s">
        <v>194</v>
      </c>
      <c r="C36" s="446">
        <v>50</v>
      </c>
      <c r="D36" s="92"/>
      <c r="E36" s="124"/>
    </row>
    <row r="37" spans="1:5" ht="15.75" thickBot="1">
      <c r="A37" s="26"/>
      <c r="B37" s="119"/>
      <c r="C37" s="110"/>
      <c r="D37" s="92"/>
      <c r="E37" s="124"/>
    </row>
    <row r="38" spans="1:5" ht="15.75" thickBot="1">
      <c r="A38" s="26"/>
      <c r="B38" s="119" t="s">
        <v>257</v>
      </c>
      <c r="C38" s="112">
        <f>SUM(C33:C36)</f>
        <v>440</v>
      </c>
      <c r="D38" s="92"/>
      <c r="E38" s="124"/>
    </row>
    <row r="39" spans="1:5" ht="15">
      <c r="A39" s="26"/>
      <c r="B39" s="123"/>
      <c r="C39" s="94"/>
      <c r="D39" s="92"/>
      <c r="E39" s="124"/>
    </row>
    <row r="40" spans="1:5" ht="15.75" thickBot="1">
      <c r="A40" s="26"/>
      <c r="B40" s="115" t="s">
        <v>258</v>
      </c>
      <c r="C40" s="89"/>
      <c r="D40" s="90"/>
      <c r="E40" s="128"/>
    </row>
    <row r="41" spans="1:5" ht="15.75" thickBot="1">
      <c r="A41" s="26"/>
      <c r="B41" s="119" t="s">
        <v>259</v>
      </c>
      <c r="C41" s="101"/>
      <c r="D41" s="99"/>
      <c r="E41" s="129"/>
    </row>
    <row r="42" spans="1:5" ht="15.75" thickBot="1">
      <c r="A42" s="26"/>
      <c r="B42" s="119" t="s">
        <v>260</v>
      </c>
      <c r="C42" s="101"/>
      <c r="D42" s="113">
        <v>350</v>
      </c>
      <c r="E42" s="129"/>
    </row>
    <row r="43" spans="1:5" ht="15.75" thickBot="1">
      <c r="A43" s="26"/>
      <c r="B43" s="119" t="s">
        <v>261</v>
      </c>
      <c r="C43" s="101"/>
      <c r="D43" s="113"/>
      <c r="E43" s="129"/>
    </row>
    <row r="44" spans="1:5" ht="15.75" thickBot="1">
      <c r="A44" s="26"/>
      <c r="B44" s="119" t="s">
        <v>262</v>
      </c>
      <c r="C44" s="101"/>
      <c r="D44" s="113">
        <f>C5</f>
        <v>400</v>
      </c>
      <c r="E44" s="129"/>
    </row>
    <row r="45" spans="1:5" ht="15.75" thickBot="1">
      <c r="A45" s="26"/>
      <c r="B45" s="119"/>
      <c r="C45" s="101"/>
      <c r="D45" s="113"/>
      <c r="E45" s="129"/>
    </row>
    <row r="46" spans="1:5" ht="15.75" thickBot="1">
      <c r="A46" s="26"/>
      <c r="B46" s="119" t="s">
        <v>263</v>
      </c>
      <c r="C46" s="101"/>
      <c r="D46" s="113">
        <v>300</v>
      </c>
      <c r="E46" s="129"/>
    </row>
    <row r="47" spans="1:5" ht="15.75" thickBot="1">
      <c r="A47" s="26"/>
      <c r="B47" s="119"/>
      <c r="C47" s="101"/>
      <c r="D47" s="113"/>
      <c r="E47" s="129"/>
    </row>
    <row r="48" spans="1:5" ht="15.75" thickBot="1">
      <c r="A48" s="26"/>
      <c r="B48" s="119" t="s">
        <v>264</v>
      </c>
      <c r="C48" s="101"/>
      <c r="D48" s="114">
        <f>SUM(D42,-D44,D46)</f>
        <v>250</v>
      </c>
      <c r="E48" s="129"/>
    </row>
    <row r="49" spans="1:5" ht="15.75" thickBot="1">
      <c r="A49" s="26"/>
      <c r="B49" s="130"/>
      <c r="C49" s="131"/>
      <c r="D49" s="132"/>
      <c r="E49" s="133"/>
    </row>
    <row r="50" spans="1:5" ht="15.75" thickTop="1">
      <c r="A50" s="26"/>
      <c r="B50" s="26"/>
      <c r="D50" s="81"/>
      <c r="E50" s="26"/>
    </row>
    <row r="51" spans="1:5" ht="15">
      <c r="A51" s="26"/>
      <c r="B51" s="82"/>
      <c r="D51" s="81"/>
      <c r="E51" s="26"/>
    </row>
    <row r="52" spans="1:5" ht="15">
      <c r="A52" s="26"/>
      <c r="B52" s="26"/>
      <c r="D52" s="81"/>
      <c r="E52" s="26"/>
    </row>
    <row r="53" spans="1:5" ht="15">
      <c r="A53" s="26"/>
      <c r="B53" s="26"/>
      <c r="D53" s="81"/>
      <c r="E53" s="26"/>
    </row>
    <row r="54" spans="1:5" ht="15">
      <c r="A54" s="26"/>
      <c r="B54" s="26"/>
      <c r="D54" s="81"/>
      <c r="E54" s="26"/>
    </row>
    <row r="55" spans="1:5" ht="15">
      <c r="A55" s="26"/>
      <c r="B55" s="26"/>
      <c r="D55" s="81"/>
      <c r="E55" s="26"/>
    </row>
    <row r="56" spans="1:5" ht="15">
      <c r="A56" s="26"/>
      <c r="B56" s="26"/>
      <c r="D56" s="81"/>
      <c r="E56" s="26"/>
    </row>
    <row r="57" spans="1:5" ht="15">
      <c r="A57" s="26"/>
      <c r="B57" s="26"/>
      <c r="D57" s="81"/>
      <c r="E57" s="26"/>
    </row>
    <row r="58" spans="1:5" ht="15">
      <c r="A58" s="26"/>
      <c r="B58" s="26"/>
      <c r="D58" s="81"/>
      <c r="E58" s="26"/>
    </row>
    <row r="59" spans="1:5" ht="15">
      <c r="A59" s="26"/>
      <c r="B59" s="26"/>
      <c r="D59" s="81"/>
      <c r="E59" s="26"/>
    </row>
    <row r="60" spans="1:5" ht="15">
      <c r="A60" s="26"/>
      <c r="B60" s="26"/>
      <c r="D60" s="81"/>
      <c r="E60" s="26"/>
    </row>
    <row r="61" spans="1:5" ht="15">
      <c r="A61" s="26"/>
      <c r="B61" s="26"/>
      <c r="D61" s="81"/>
      <c r="E61" s="26"/>
    </row>
    <row r="62" spans="1:5" ht="15">
      <c r="A62" s="26"/>
      <c r="B62" s="26"/>
      <c r="D62" s="81"/>
      <c r="E62" s="26"/>
    </row>
    <row r="63" spans="1:5" ht="15">
      <c r="A63" s="26"/>
      <c r="B63" s="26"/>
      <c r="D63" s="81"/>
      <c r="E63" s="26"/>
    </row>
    <row r="64" spans="1:5" ht="15">
      <c r="A64" s="26"/>
      <c r="B64" s="26"/>
      <c r="D64" s="81"/>
      <c r="E64" s="26"/>
    </row>
    <row r="65" spans="1:5" ht="15">
      <c r="A65" s="26"/>
      <c r="B65" s="26"/>
      <c r="D65" s="81"/>
      <c r="E65" s="26"/>
    </row>
    <row r="66" spans="1:5" ht="15">
      <c r="A66" s="26"/>
      <c r="B66" s="26"/>
      <c r="D66" s="81"/>
      <c r="E66" s="26"/>
    </row>
    <row r="67" spans="1:5" ht="15">
      <c r="A67" s="26"/>
      <c r="B67" s="26"/>
      <c r="D67" s="81"/>
      <c r="E67" s="26"/>
    </row>
    <row r="68" spans="1:5" ht="15">
      <c r="A68" s="26"/>
      <c r="B68" s="26"/>
      <c r="D68" s="81"/>
      <c r="E68" s="26"/>
    </row>
    <row r="69" spans="1:5" ht="15">
      <c r="A69" s="26"/>
      <c r="B69" s="26"/>
      <c r="D69" s="81"/>
      <c r="E69" s="26"/>
    </row>
    <row r="70" spans="1:5" ht="15">
      <c r="A70" s="26"/>
      <c r="B70" s="26"/>
      <c r="D70" s="81"/>
      <c r="E70" s="26"/>
    </row>
    <row r="71" spans="1:5" ht="15">
      <c r="A71" s="26"/>
      <c r="B71" s="26"/>
      <c r="D71" s="81"/>
      <c r="E71" s="26"/>
    </row>
    <row r="72" spans="1:5" ht="15">
      <c r="A72" s="26"/>
      <c r="B72" s="26"/>
      <c r="D72" s="81"/>
      <c r="E72" s="26"/>
    </row>
    <row r="73" spans="1:5" ht="15">
      <c r="A73" s="26"/>
      <c r="B73" s="26"/>
      <c r="D73" s="81"/>
      <c r="E73" s="26"/>
    </row>
    <row r="74" spans="1:5" ht="15">
      <c r="A74" s="26"/>
      <c r="B74" s="26"/>
      <c r="D74" s="81"/>
      <c r="E74" s="26"/>
    </row>
    <row r="75" spans="1:5" ht="15">
      <c r="A75" s="26"/>
      <c r="B75" s="26"/>
      <c r="D75" s="81"/>
      <c r="E75" s="26"/>
    </row>
    <row r="76" spans="1:5" ht="15">
      <c r="A76" s="26"/>
      <c r="B76" s="26"/>
      <c r="D76" s="81"/>
      <c r="E76" s="26"/>
    </row>
    <row r="77" spans="1:5" ht="15">
      <c r="A77" s="26"/>
      <c r="B77" s="26"/>
      <c r="D77" s="81"/>
      <c r="E77" s="26"/>
    </row>
    <row r="78" spans="1:5" ht="15">
      <c r="A78" s="26"/>
      <c r="B78" s="26"/>
      <c r="D78" s="81"/>
      <c r="E78" s="26"/>
    </row>
    <row r="79" spans="1:5" ht="15">
      <c r="A79" s="26"/>
      <c r="B79" s="26"/>
      <c r="D79" s="81"/>
      <c r="E79" s="26"/>
    </row>
    <row r="80" spans="1:5" ht="15">
      <c r="A80" s="26"/>
      <c r="B80" s="26"/>
      <c r="D80" s="81"/>
      <c r="E80" s="26"/>
    </row>
    <row r="81" spans="1:5" ht="15">
      <c r="A81" s="26"/>
      <c r="B81" s="26"/>
      <c r="D81" s="81"/>
      <c r="E81" s="26"/>
    </row>
    <row r="82" spans="1:5" ht="15">
      <c r="A82" s="26"/>
      <c r="B82" s="26"/>
      <c r="D82" s="81"/>
      <c r="E82" s="26"/>
    </row>
    <row r="83" spans="1:5" ht="15">
      <c r="A83" s="26"/>
      <c r="B83" s="26"/>
      <c r="D83" s="81"/>
      <c r="E83" s="26"/>
    </row>
    <row r="84" spans="1:5" ht="15">
      <c r="A84" s="26"/>
      <c r="B84" s="26"/>
      <c r="D84" s="81"/>
      <c r="E84" s="26"/>
    </row>
    <row r="85" spans="1:5" ht="15">
      <c r="A85" s="26"/>
      <c r="B85" s="26"/>
      <c r="D85" s="81"/>
      <c r="E85" s="26"/>
    </row>
    <row r="86" spans="1:5" ht="15">
      <c r="A86" s="26"/>
      <c r="B86" s="26"/>
      <c r="D86" s="81"/>
      <c r="E86" s="26"/>
    </row>
    <row r="87" spans="1:5" ht="15">
      <c r="A87" s="26"/>
      <c r="B87" s="26"/>
      <c r="D87" s="81"/>
      <c r="E87" s="26"/>
    </row>
    <row r="88" spans="1:5" ht="15">
      <c r="A88" s="26"/>
      <c r="B88" s="26"/>
      <c r="D88" s="81"/>
      <c r="E88" s="26"/>
    </row>
    <row r="89" spans="1:5" ht="15">
      <c r="A89" s="26"/>
      <c r="B89" s="26"/>
      <c r="D89" s="81"/>
      <c r="E89" s="26"/>
    </row>
    <row r="90" spans="1:5" ht="15">
      <c r="A90" s="26"/>
      <c r="B90" s="26"/>
      <c r="D90" s="81"/>
      <c r="E90" s="26"/>
    </row>
    <row r="91" spans="1:5" ht="15">
      <c r="A91" s="26"/>
      <c r="B91" s="26"/>
      <c r="D91" s="81"/>
      <c r="E91" s="26"/>
    </row>
    <row r="92" spans="1:5" ht="15">
      <c r="A92" s="26"/>
      <c r="B92" s="26"/>
      <c r="D92" s="81"/>
      <c r="E92" s="26"/>
    </row>
    <row r="93" spans="1:5" ht="15">
      <c r="A93" s="26"/>
      <c r="B93" s="26"/>
      <c r="D93" s="81"/>
      <c r="E93" s="26"/>
    </row>
    <row r="94" spans="1:5" ht="15">
      <c r="A94" s="26"/>
      <c r="B94" s="26"/>
      <c r="D94" s="81"/>
      <c r="E94" s="26"/>
    </row>
    <row r="95" spans="1:5" ht="15">
      <c r="A95" s="26"/>
      <c r="B95" s="26"/>
      <c r="D95" s="81"/>
      <c r="E95" s="26"/>
    </row>
    <row r="96" spans="1:5" ht="15">
      <c r="A96" s="26"/>
      <c r="B96" s="26"/>
      <c r="D96" s="81"/>
      <c r="E96" s="26"/>
    </row>
    <row r="97" spans="1:5" ht="15">
      <c r="A97" s="26"/>
      <c r="B97" s="26"/>
      <c r="D97" s="81"/>
      <c r="E97" s="26"/>
    </row>
    <row r="98" spans="1:5" ht="15">
      <c r="A98" s="26"/>
      <c r="B98" s="26"/>
      <c r="D98" s="81"/>
      <c r="E98" s="26"/>
    </row>
    <row r="99" spans="1:5" ht="15">
      <c r="A99" s="26"/>
      <c r="B99" s="26"/>
      <c r="D99" s="81"/>
      <c r="E99" s="26"/>
    </row>
    <row r="100" spans="1:5" ht="15">
      <c r="A100" s="26"/>
      <c r="B100" s="26"/>
      <c r="D100" s="81"/>
      <c r="E100" s="26"/>
    </row>
    <row r="101" spans="1:5" ht="15">
      <c r="A101" s="26"/>
      <c r="B101" s="26"/>
      <c r="D101" s="81"/>
      <c r="E101" s="26"/>
    </row>
    <row r="102" spans="1:5" ht="15">
      <c r="A102" s="26"/>
      <c r="B102" s="26"/>
      <c r="D102" s="81"/>
      <c r="E102" s="26"/>
    </row>
    <row r="103" spans="1:5" ht="15">
      <c r="A103" s="26"/>
      <c r="B103" s="26"/>
      <c r="D103" s="81"/>
      <c r="E103" s="26"/>
    </row>
    <row r="104" spans="1:5" ht="15">
      <c r="A104" s="26"/>
      <c r="B104" s="26"/>
      <c r="D104" s="81"/>
      <c r="E104" s="26"/>
    </row>
    <row r="105" spans="1:5" ht="15">
      <c r="A105" s="26"/>
      <c r="B105" s="26"/>
      <c r="D105" s="81"/>
      <c r="E105" s="26"/>
    </row>
    <row r="106" spans="1:5" ht="15">
      <c r="A106" s="26"/>
      <c r="B106" s="26"/>
      <c r="D106" s="81"/>
      <c r="E106" s="26"/>
    </row>
    <row r="107" spans="1:5" ht="15">
      <c r="A107" s="26"/>
      <c r="B107" s="26"/>
      <c r="D107" s="81"/>
      <c r="E107" s="26"/>
    </row>
    <row r="108" spans="1:5" ht="15">
      <c r="A108" s="26"/>
      <c r="B108" s="26"/>
      <c r="D108" s="81"/>
      <c r="E108" s="26"/>
    </row>
    <row r="109" spans="1:5" ht="15">
      <c r="A109" s="26"/>
      <c r="B109" s="26"/>
      <c r="D109" s="81"/>
      <c r="E109" s="26"/>
    </row>
    <row r="110" spans="1:5" ht="15">
      <c r="A110" s="26"/>
      <c r="B110" s="26"/>
      <c r="D110" s="81"/>
      <c r="E110" s="26"/>
    </row>
    <row r="111" spans="1:5" ht="15">
      <c r="A111" s="26"/>
      <c r="B111" s="26"/>
      <c r="D111" s="81"/>
      <c r="E111" s="26"/>
    </row>
    <row r="112" spans="1:5" ht="15">
      <c r="A112" s="26"/>
      <c r="B112" s="26"/>
      <c r="D112" s="81"/>
      <c r="E112" s="26"/>
    </row>
    <row r="113" spans="1:5" ht="15">
      <c r="A113" s="26"/>
      <c r="B113" s="26"/>
      <c r="D113" s="81"/>
      <c r="E113" s="26"/>
    </row>
    <row r="114" spans="1:5" ht="15">
      <c r="A114" s="26"/>
      <c r="B114" s="26"/>
      <c r="D114" s="81"/>
      <c r="E114" s="26"/>
    </row>
    <row r="115" spans="1:5" ht="15">
      <c r="A115" s="26"/>
      <c r="B115" s="26"/>
      <c r="D115" s="81"/>
      <c r="E115" s="26"/>
    </row>
    <row r="116" spans="1:5" ht="15">
      <c r="A116" s="26"/>
      <c r="B116" s="26"/>
      <c r="D116" s="81"/>
      <c r="E116" s="26"/>
    </row>
    <row r="117" spans="1:5" ht="15">
      <c r="A117" s="26"/>
      <c r="B117" s="26"/>
      <c r="D117" s="81"/>
      <c r="E117" s="26"/>
    </row>
    <row r="118" spans="1:5" ht="15">
      <c r="A118" s="26"/>
      <c r="B118" s="26"/>
      <c r="D118" s="81"/>
      <c r="E118" s="26"/>
    </row>
    <row r="119" spans="1:5" ht="15">
      <c r="A119" s="26"/>
      <c r="B119" s="26"/>
      <c r="D119" s="81"/>
      <c r="E119" s="26"/>
    </row>
    <row r="120" spans="1:5" ht="15">
      <c r="A120" s="26"/>
      <c r="B120" s="26"/>
      <c r="D120" s="81"/>
      <c r="E120" s="26"/>
    </row>
    <row r="121" spans="1:5" ht="15">
      <c r="A121" s="26"/>
      <c r="B121" s="26"/>
      <c r="D121" s="81"/>
      <c r="E121" s="26"/>
    </row>
    <row r="122" spans="1:5" ht="15">
      <c r="A122" s="26"/>
      <c r="B122" s="26"/>
      <c r="D122" s="81"/>
      <c r="E122" s="26"/>
    </row>
    <row r="123" spans="1:5" ht="15">
      <c r="A123" s="26"/>
      <c r="B123" s="26"/>
      <c r="D123" s="81"/>
      <c r="E123" s="26"/>
    </row>
    <row r="124" spans="1:5" ht="15">
      <c r="A124" s="26"/>
      <c r="B124" s="26"/>
      <c r="D124" s="81"/>
      <c r="E124" s="26"/>
    </row>
    <row r="125" spans="1:5" ht="15">
      <c r="A125" s="26"/>
      <c r="B125" s="26"/>
      <c r="D125" s="81"/>
      <c r="E125" s="26"/>
    </row>
    <row r="126" spans="1:5" ht="15">
      <c r="A126" s="26"/>
      <c r="B126" s="26"/>
      <c r="D126" s="81"/>
      <c r="E126" s="26"/>
    </row>
    <row r="127" spans="1:5" ht="15">
      <c r="A127" s="26"/>
      <c r="B127" s="26"/>
      <c r="D127" s="81"/>
      <c r="E127" s="26"/>
    </row>
    <row r="128" spans="1:5" ht="15">
      <c r="A128" s="26"/>
      <c r="B128" s="26"/>
      <c r="D128" s="81"/>
      <c r="E128" s="26"/>
    </row>
    <row r="129" spans="1:5" ht="15">
      <c r="A129" s="26"/>
      <c r="B129" s="26"/>
      <c r="D129" s="81"/>
      <c r="E129" s="26"/>
    </row>
    <row r="130" spans="1:5" ht="15">
      <c r="A130" s="26"/>
      <c r="B130" s="26"/>
      <c r="D130" s="81"/>
      <c r="E130" s="26"/>
    </row>
    <row r="131" spans="1:5" ht="15">
      <c r="A131" s="26"/>
      <c r="B131" s="26"/>
      <c r="D131" s="81"/>
      <c r="E131" s="26"/>
    </row>
    <row r="132" spans="1:5" ht="15">
      <c r="A132" s="26"/>
      <c r="B132" s="26"/>
      <c r="D132" s="81"/>
      <c r="E132" s="26"/>
    </row>
    <row r="133" spans="1:5" ht="15">
      <c r="A133" s="26"/>
      <c r="B133" s="26"/>
      <c r="D133" s="81"/>
      <c r="E133" s="26"/>
    </row>
    <row r="134" spans="1:5" ht="15">
      <c r="A134" s="26"/>
      <c r="B134" s="26"/>
      <c r="D134" s="81"/>
      <c r="E134" s="26"/>
    </row>
    <row r="135" spans="1:5" ht="15">
      <c r="A135" s="26"/>
      <c r="B135" s="26"/>
      <c r="D135" s="81"/>
      <c r="E135" s="26"/>
    </row>
    <row r="136" spans="1:5" ht="15">
      <c r="A136" s="26"/>
      <c r="B136" s="26"/>
      <c r="D136" s="81"/>
      <c r="E136" s="26"/>
    </row>
    <row r="137" spans="1:5" ht="15">
      <c r="A137" s="26"/>
      <c r="B137" s="26"/>
      <c r="D137" s="81"/>
      <c r="E137" s="26"/>
    </row>
    <row r="138" spans="1:5" ht="15">
      <c r="A138" s="26"/>
      <c r="B138" s="26"/>
      <c r="D138" s="81"/>
      <c r="E138" s="26"/>
    </row>
    <row r="139" spans="1:5" ht="15">
      <c r="A139" s="26"/>
      <c r="B139" s="26"/>
      <c r="D139" s="81"/>
      <c r="E139" s="26"/>
    </row>
    <row r="140" spans="1:5" ht="15">
      <c r="A140" s="26"/>
      <c r="B140" s="26"/>
      <c r="D140" s="81"/>
      <c r="E140" s="26"/>
    </row>
    <row r="141" spans="1:5" ht="15">
      <c r="A141" s="26"/>
      <c r="B141" s="26"/>
      <c r="D141" s="81"/>
      <c r="E141" s="26"/>
    </row>
    <row r="142" spans="1:5" ht="15">
      <c r="A142" s="26"/>
      <c r="B142" s="26"/>
      <c r="D142" s="81"/>
      <c r="E142" s="26"/>
    </row>
    <row r="143" spans="1:5" ht="15">
      <c r="A143" s="26"/>
      <c r="B143" s="26"/>
      <c r="D143" s="81"/>
      <c r="E143" s="26"/>
    </row>
    <row r="144" spans="1:5" ht="15">
      <c r="A144" s="26"/>
      <c r="B144" s="26"/>
      <c r="D144" s="81"/>
      <c r="E144" s="26"/>
    </row>
    <row r="145" spans="1:5" ht="15">
      <c r="A145" s="26"/>
      <c r="B145" s="26"/>
      <c r="D145" s="81"/>
      <c r="E145" s="26"/>
    </row>
    <row r="146" spans="1:5" ht="15">
      <c r="A146" s="26"/>
      <c r="B146" s="26"/>
      <c r="D146" s="81"/>
      <c r="E146" s="26"/>
    </row>
    <row r="147" spans="1:5" ht="15">
      <c r="A147" s="26"/>
      <c r="B147" s="26"/>
      <c r="D147" s="81"/>
      <c r="E147" s="26"/>
    </row>
    <row r="148" spans="1:5" ht="15">
      <c r="A148" s="26"/>
      <c r="B148" s="26"/>
      <c r="D148" s="81"/>
      <c r="E148" s="26"/>
    </row>
    <row r="149" spans="1:5" ht="15">
      <c r="A149" s="26"/>
      <c r="B149" s="26"/>
      <c r="D149" s="81"/>
      <c r="E149" s="26"/>
    </row>
    <row r="150" spans="1:5" ht="15">
      <c r="A150" s="26"/>
      <c r="B150" s="26"/>
      <c r="D150" s="81"/>
      <c r="E150" s="26"/>
    </row>
    <row r="151" spans="1:5" ht="15">
      <c r="A151" s="26"/>
      <c r="B151" s="26"/>
      <c r="D151" s="81"/>
      <c r="E151" s="26"/>
    </row>
    <row r="152" spans="1:5" ht="15">
      <c r="A152" s="26"/>
      <c r="B152" s="26"/>
      <c r="D152" s="81"/>
      <c r="E152" s="26"/>
    </row>
    <row r="153" spans="1:5" ht="15">
      <c r="A153" s="26"/>
      <c r="B153" s="26"/>
      <c r="D153" s="81"/>
      <c r="E153" s="26"/>
    </row>
    <row r="154" spans="1:5" ht="15">
      <c r="A154" s="26"/>
      <c r="B154" s="26"/>
      <c r="D154" s="81"/>
      <c r="E154" s="26"/>
    </row>
    <row r="155" spans="1:5" ht="15">
      <c r="A155" s="26"/>
      <c r="B155" s="26"/>
      <c r="D155" s="81"/>
      <c r="E155" s="26"/>
    </row>
    <row r="156" spans="1:5" ht="15">
      <c r="A156" s="26"/>
      <c r="B156" s="26"/>
      <c r="D156" s="81"/>
      <c r="E156" s="26"/>
    </row>
    <row r="157" spans="1:5" ht="15">
      <c r="A157" s="26"/>
      <c r="B157" s="26"/>
      <c r="D157" s="81"/>
      <c r="E157" s="26"/>
    </row>
    <row r="158" spans="1:5" ht="15">
      <c r="A158" s="26"/>
      <c r="B158" s="26"/>
      <c r="D158" s="81"/>
      <c r="E158" s="26"/>
    </row>
    <row r="159" spans="1:5" ht="15">
      <c r="A159" s="26"/>
      <c r="B159" s="26"/>
      <c r="D159" s="81"/>
      <c r="E159" s="26"/>
    </row>
    <row r="160" spans="1:5" ht="15">
      <c r="A160" s="26"/>
      <c r="B160" s="26"/>
      <c r="D160" s="81"/>
      <c r="E160" s="26"/>
    </row>
    <row r="161" spans="1:5" ht="15">
      <c r="A161" s="26"/>
      <c r="B161" s="26"/>
      <c r="D161" s="81"/>
      <c r="E161" s="26"/>
    </row>
    <row r="162" spans="1:5" ht="15">
      <c r="A162" s="26"/>
      <c r="B162" s="26"/>
      <c r="D162" s="81"/>
      <c r="E162" s="26"/>
    </row>
    <row r="163" spans="1:5" ht="15">
      <c r="A163" s="26"/>
      <c r="B163" s="26"/>
      <c r="D163" s="81"/>
      <c r="E163" s="26"/>
    </row>
    <row r="164" spans="1:5" ht="15">
      <c r="A164" s="26"/>
      <c r="B164" s="26"/>
      <c r="D164" s="81"/>
      <c r="E164" s="26"/>
    </row>
    <row r="165" spans="1:5" ht="15">
      <c r="A165" s="26"/>
      <c r="B165" s="26"/>
      <c r="D165" s="81"/>
      <c r="E165" s="26"/>
    </row>
    <row r="166" spans="1:5" ht="15">
      <c r="A166" s="26"/>
      <c r="B166" s="26"/>
      <c r="D166" s="81"/>
      <c r="E166" s="26"/>
    </row>
    <row r="167" spans="1:5" ht="15">
      <c r="A167" s="26"/>
      <c r="B167" s="26"/>
      <c r="D167" s="81"/>
      <c r="E167" s="26"/>
    </row>
    <row r="168" spans="1:5" ht="15">
      <c r="A168" s="26"/>
      <c r="B168" s="26"/>
      <c r="D168" s="81"/>
      <c r="E168" s="26"/>
    </row>
    <row r="169" spans="1:5" ht="15">
      <c r="A169" s="26"/>
      <c r="B169" s="26"/>
      <c r="D169" s="81"/>
      <c r="E169" s="26"/>
    </row>
    <row r="170" spans="1:5" ht="15">
      <c r="A170" s="26"/>
      <c r="B170" s="26"/>
      <c r="D170" s="81"/>
      <c r="E170" s="26"/>
    </row>
    <row r="171" spans="1:5" ht="15">
      <c r="A171" s="26"/>
      <c r="B171" s="26"/>
      <c r="D171" s="81"/>
      <c r="E171" s="26"/>
    </row>
    <row r="172" spans="1:5" ht="15">
      <c r="A172" s="26"/>
      <c r="B172" s="26"/>
      <c r="D172" s="81"/>
      <c r="E172" s="26"/>
    </row>
    <row r="173" spans="1:5" ht="15">
      <c r="A173" s="26"/>
      <c r="B173" s="26"/>
      <c r="D173" s="81"/>
      <c r="E173" s="26"/>
    </row>
    <row r="174" spans="1:5" ht="15">
      <c r="A174" s="26"/>
      <c r="B174" s="26"/>
      <c r="D174" s="81"/>
      <c r="E174" s="26"/>
    </row>
    <row r="175" spans="1:5" ht="15">
      <c r="A175" s="26"/>
      <c r="B175" s="26"/>
      <c r="D175" s="81"/>
      <c r="E175" s="26"/>
    </row>
    <row r="176" spans="1:5" ht="15">
      <c r="A176" s="26"/>
      <c r="B176" s="26"/>
      <c r="D176" s="81"/>
      <c r="E176" s="26"/>
    </row>
    <row r="177" spans="1:5" ht="15">
      <c r="A177" s="26"/>
      <c r="B177" s="26"/>
      <c r="D177" s="81"/>
      <c r="E177" s="26"/>
    </row>
    <row r="178" spans="1:5" ht="15">
      <c r="A178" s="26"/>
      <c r="B178" s="26"/>
      <c r="D178" s="81"/>
      <c r="E178" s="26"/>
    </row>
    <row r="179" spans="1:5" ht="15">
      <c r="A179" s="26"/>
      <c r="B179" s="26"/>
      <c r="D179" s="81"/>
      <c r="E179" s="26"/>
    </row>
    <row r="180" spans="1:5" ht="15">
      <c r="A180" s="26"/>
      <c r="B180" s="26"/>
      <c r="D180" s="81"/>
      <c r="E180" s="26"/>
    </row>
    <row r="181" spans="1:5" ht="15">
      <c r="A181" s="26"/>
      <c r="B181" s="26"/>
      <c r="D181" s="81"/>
      <c r="E181" s="26"/>
    </row>
    <row r="182" spans="1:5" ht="15">
      <c r="A182" s="26"/>
      <c r="B182" s="26"/>
      <c r="D182" s="81"/>
      <c r="E182" s="26"/>
    </row>
    <row r="183" spans="1:5" ht="15">
      <c r="A183" s="26"/>
      <c r="B183" s="26"/>
      <c r="D183" s="81"/>
      <c r="E183" s="26"/>
    </row>
    <row r="184" spans="1:5" ht="15">
      <c r="A184" s="26"/>
      <c r="B184" s="26"/>
      <c r="D184" s="81"/>
      <c r="E184" s="26"/>
    </row>
    <row r="185" spans="1:5" ht="15">
      <c r="A185" s="26"/>
      <c r="B185" s="26"/>
      <c r="D185" s="81"/>
      <c r="E185" s="26"/>
    </row>
    <row r="186" spans="1:5" ht="15">
      <c r="A186" s="26"/>
      <c r="B186" s="26"/>
      <c r="D186" s="81"/>
      <c r="E186" s="26"/>
    </row>
    <row r="187" spans="1:5" ht="15">
      <c r="A187" s="26"/>
      <c r="B187" s="26"/>
      <c r="D187" s="81"/>
      <c r="E187" s="26"/>
    </row>
    <row r="188" spans="1:5" ht="15">
      <c r="A188" s="26"/>
      <c r="B188" s="26"/>
      <c r="D188" s="81"/>
      <c r="E188" s="26"/>
    </row>
    <row r="189" spans="1:5" ht="15">
      <c r="A189" s="26"/>
      <c r="B189" s="26"/>
      <c r="D189" s="81"/>
      <c r="E189" s="26"/>
    </row>
    <row r="190" spans="1:5" ht="15">
      <c r="A190" s="26"/>
      <c r="B190" s="26"/>
      <c r="D190" s="81"/>
      <c r="E190" s="26"/>
    </row>
    <row r="191" spans="1:5" ht="15">
      <c r="A191" s="26"/>
      <c r="B191" s="26"/>
      <c r="D191" s="81"/>
      <c r="E191" s="26"/>
    </row>
    <row r="192" spans="1:5" ht="15">
      <c r="A192" s="26"/>
      <c r="B192" s="26"/>
      <c r="D192" s="81"/>
      <c r="E192" s="26"/>
    </row>
    <row r="193" spans="1:5" ht="15">
      <c r="A193" s="26"/>
      <c r="B193" s="26"/>
      <c r="D193" s="81"/>
      <c r="E193" s="26"/>
    </row>
    <row r="194" spans="1:5" ht="15">
      <c r="A194" s="26"/>
      <c r="B194" s="26"/>
      <c r="D194" s="81"/>
      <c r="E194" s="26"/>
    </row>
    <row r="195" spans="1:5" ht="15">
      <c r="A195" s="26"/>
      <c r="B195" s="26"/>
      <c r="D195" s="81"/>
      <c r="E195" s="26"/>
    </row>
    <row r="196" spans="1:5" ht="15">
      <c r="A196" s="26"/>
      <c r="B196" s="26"/>
      <c r="D196" s="81"/>
      <c r="E196" s="26"/>
    </row>
    <row r="197" spans="1:5" ht="15">
      <c r="A197" s="26"/>
      <c r="B197" s="26"/>
      <c r="D197" s="81"/>
      <c r="E197" s="26"/>
    </row>
    <row r="198" spans="1:5" ht="15">
      <c r="A198" s="26"/>
      <c r="B198" s="26"/>
      <c r="D198" s="81"/>
      <c r="E198" s="26"/>
    </row>
    <row r="199" spans="1:5" ht="15">
      <c r="A199" s="26"/>
      <c r="B199" s="26"/>
      <c r="D199" s="81"/>
      <c r="E199" s="26"/>
    </row>
    <row r="200" spans="1:5" ht="15">
      <c r="A200" s="26"/>
      <c r="B200" s="26"/>
      <c r="D200" s="81"/>
      <c r="E200" s="26"/>
    </row>
    <row r="201" spans="1:5" ht="15">
      <c r="A201" s="26"/>
      <c r="B201" s="26"/>
      <c r="D201" s="81"/>
      <c r="E201" s="26"/>
    </row>
    <row r="202" spans="1:5" ht="15">
      <c r="A202" s="26"/>
      <c r="B202" s="26"/>
      <c r="D202" s="81"/>
      <c r="E202" s="26"/>
    </row>
    <row r="203" spans="1:5" ht="15">
      <c r="A203" s="26"/>
      <c r="B203" s="26"/>
      <c r="D203" s="81"/>
      <c r="E203" s="26"/>
    </row>
    <row r="204" spans="1:5" ht="15">
      <c r="A204" s="26"/>
      <c r="B204" s="26"/>
      <c r="D204" s="81"/>
      <c r="E204" s="26"/>
    </row>
    <row r="205" spans="1:5" ht="15">
      <c r="A205" s="26"/>
      <c r="B205" s="26"/>
      <c r="D205" s="81"/>
      <c r="E205" s="26"/>
    </row>
    <row r="206" spans="1:5" ht="15">
      <c r="A206" s="26"/>
      <c r="B206" s="26"/>
      <c r="D206" s="81"/>
      <c r="E206" s="26"/>
    </row>
    <row r="207" spans="1:5" ht="15">
      <c r="A207" s="26"/>
      <c r="B207" s="26"/>
      <c r="D207" s="81"/>
      <c r="E207" s="26"/>
    </row>
    <row r="208" spans="1:5" ht="15">
      <c r="A208" s="26"/>
      <c r="B208" s="26"/>
      <c r="D208" s="81"/>
      <c r="E208" s="26"/>
    </row>
    <row r="209" spans="1:5" ht="15">
      <c r="A209" s="26"/>
      <c r="B209" s="26"/>
      <c r="D209" s="81"/>
      <c r="E209" s="26"/>
    </row>
    <row r="210" spans="1:5" ht="15">
      <c r="A210" s="26"/>
      <c r="B210" s="26"/>
      <c r="D210" s="81"/>
      <c r="E210" s="26"/>
    </row>
    <row r="211" spans="1:5" ht="15">
      <c r="A211" s="26"/>
      <c r="B211" s="26"/>
      <c r="D211" s="81"/>
      <c r="E211" s="26"/>
    </row>
    <row r="212" spans="1:5" ht="15">
      <c r="A212" s="26"/>
      <c r="B212" s="26"/>
      <c r="D212" s="81"/>
      <c r="E212" s="26"/>
    </row>
    <row r="213" spans="1:5" ht="15">
      <c r="A213" s="26"/>
      <c r="B213" s="26"/>
      <c r="D213" s="81"/>
      <c r="E213" s="26"/>
    </row>
    <row r="214" spans="1:5" ht="15">
      <c r="A214" s="26"/>
      <c r="B214" s="26"/>
      <c r="D214" s="81"/>
      <c r="E214" s="26"/>
    </row>
    <row r="215" spans="1:5" ht="15">
      <c r="A215" s="26"/>
      <c r="B215" s="26"/>
      <c r="D215" s="81"/>
      <c r="E215" s="26"/>
    </row>
    <row r="216" spans="1:5" ht="15">
      <c r="A216" s="26"/>
      <c r="B216" s="26"/>
      <c r="D216" s="81"/>
      <c r="E216" s="26"/>
    </row>
    <row r="217" spans="1:5" ht="15">
      <c r="A217" s="26"/>
      <c r="B217" s="26"/>
      <c r="D217" s="81"/>
      <c r="E217" s="26"/>
    </row>
    <row r="218" spans="1:5" ht="15">
      <c r="A218" s="26"/>
      <c r="B218" s="26"/>
      <c r="D218" s="81"/>
      <c r="E218" s="26"/>
    </row>
    <row r="219" spans="1:5" ht="15">
      <c r="A219" s="26"/>
      <c r="B219" s="26"/>
      <c r="D219" s="81"/>
      <c r="E219" s="26"/>
    </row>
    <row r="220" spans="1:5" ht="15">
      <c r="A220" s="26"/>
      <c r="B220" s="26"/>
      <c r="D220" s="81"/>
      <c r="E220" s="26"/>
    </row>
    <row r="221" spans="1:5" ht="15">
      <c r="A221" s="26"/>
      <c r="B221" s="26"/>
      <c r="D221" s="81"/>
      <c r="E221" s="26"/>
    </row>
    <row r="222" spans="1:5" ht="15">
      <c r="A222" s="26"/>
      <c r="B222" s="26"/>
      <c r="D222" s="81"/>
      <c r="E222" s="26"/>
    </row>
    <row r="223" spans="1:5" ht="15">
      <c r="A223" s="26"/>
      <c r="B223" s="26"/>
      <c r="D223" s="81"/>
      <c r="E223" s="26"/>
    </row>
    <row r="224" spans="1:5" ht="15">
      <c r="A224" s="26"/>
      <c r="B224" s="26"/>
      <c r="D224" s="81"/>
      <c r="E224" s="26"/>
    </row>
    <row r="225" spans="1:5" ht="15">
      <c r="A225" s="26"/>
      <c r="B225" s="26"/>
      <c r="D225" s="81"/>
      <c r="E225" s="26"/>
    </row>
    <row r="226" spans="1:5" ht="15">
      <c r="A226" s="26"/>
      <c r="B226" s="26"/>
      <c r="D226" s="81"/>
      <c r="E226" s="26"/>
    </row>
    <row r="227" spans="1:5" ht="15">
      <c r="A227" s="26"/>
      <c r="B227" s="26"/>
      <c r="D227" s="81"/>
      <c r="E227" s="26"/>
    </row>
    <row r="228" spans="1:5" ht="15">
      <c r="A228" s="26"/>
      <c r="B228" s="26"/>
      <c r="D228" s="81"/>
      <c r="E228" s="26"/>
    </row>
    <row r="229" spans="1:5" ht="15">
      <c r="A229" s="26"/>
      <c r="B229" s="26"/>
      <c r="D229" s="81"/>
      <c r="E229" s="26"/>
    </row>
    <row r="230" spans="1:5" ht="15">
      <c r="A230" s="26"/>
      <c r="B230" s="26"/>
      <c r="D230" s="81"/>
      <c r="E230" s="26"/>
    </row>
    <row r="231" spans="1:5" ht="15">
      <c r="A231" s="26"/>
      <c r="B231" s="26"/>
      <c r="D231" s="81"/>
      <c r="E231" s="26"/>
    </row>
    <row r="232" spans="1:5" ht="15">
      <c r="A232" s="26"/>
      <c r="B232" s="26"/>
      <c r="D232" s="81"/>
      <c r="E232" s="26"/>
    </row>
    <row r="233" spans="1:5" ht="15">
      <c r="A233" s="26"/>
      <c r="B233" s="26"/>
      <c r="D233" s="81"/>
      <c r="E233" s="26"/>
    </row>
    <row r="234" spans="1:5" ht="15">
      <c r="A234" s="26"/>
      <c r="B234" s="26"/>
      <c r="D234" s="81"/>
      <c r="E234" s="26"/>
    </row>
    <row r="235" spans="1:5" ht="15">
      <c r="A235" s="26"/>
      <c r="B235" s="26"/>
      <c r="D235" s="81"/>
      <c r="E235" s="26"/>
    </row>
    <row r="236" spans="1:5" ht="15">
      <c r="A236" s="26"/>
      <c r="B236" s="26"/>
      <c r="D236" s="81"/>
      <c r="E236" s="26"/>
    </row>
    <row r="237" spans="1:5" ht="15">
      <c r="A237" s="26"/>
      <c r="B237" s="26"/>
      <c r="D237" s="81"/>
      <c r="E237" s="26"/>
    </row>
    <row r="238" spans="1:5" ht="15">
      <c r="A238" s="26"/>
      <c r="B238" s="26"/>
      <c r="D238" s="81"/>
      <c r="E238" s="26"/>
    </row>
    <row r="239" spans="1:5" ht="15">
      <c r="A239" s="26"/>
      <c r="B239" s="26"/>
      <c r="D239" s="81"/>
      <c r="E239" s="26"/>
    </row>
    <row r="240" spans="1:5" ht="15">
      <c r="A240" s="26"/>
      <c r="B240" s="26"/>
      <c r="D240" s="81"/>
      <c r="E240" s="26"/>
    </row>
    <row r="241" spans="1:5" ht="15">
      <c r="A241" s="26"/>
      <c r="B241" s="26"/>
      <c r="D241" s="81"/>
      <c r="E241" s="26"/>
    </row>
    <row r="242" spans="1:5" ht="15">
      <c r="A242" s="26"/>
      <c r="B242" s="26"/>
      <c r="D242" s="81"/>
      <c r="E242" s="26"/>
    </row>
    <row r="243" spans="1:5" ht="15">
      <c r="A243" s="26"/>
      <c r="B243" s="26"/>
      <c r="D243" s="81"/>
      <c r="E243" s="26"/>
    </row>
    <row r="244" spans="1:5" ht="15">
      <c r="A244" s="26"/>
      <c r="B244" s="26"/>
      <c r="D244" s="81"/>
      <c r="E244" s="26"/>
    </row>
    <row r="245" spans="1:5" ht="15">
      <c r="A245" s="26"/>
      <c r="B245" s="26"/>
      <c r="D245" s="81"/>
      <c r="E245" s="26"/>
    </row>
    <row r="246" spans="1:5" ht="15">
      <c r="A246" s="26"/>
      <c r="B246" s="26"/>
      <c r="D246" s="81"/>
      <c r="E246" s="26"/>
    </row>
    <row r="247" spans="1:5" ht="15">
      <c r="A247" s="26"/>
      <c r="B247" s="26"/>
      <c r="D247" s="81"/>
      <c r="E247" s="26"/>
    </row>
    <row r="248" spans="1:5" ht="15">
      <c r="A248" s="26"/>
      <c r="B248" s="26"/>
      <c r="D248" s="81"/>
      <c r="E248" s="26"/>
    </row>
    <row r="249" spans="1:5" ht="15">
      <c r="A249" s="26"/>
      <c r="B249" s="26"/>
      <c r="D249" s="81"/>
      <c r="E249" s="26"/>
    </row>
    <row r="250" spans="1:5" ht="15">
      <c r="A250" s="26"/>
      <c r="B250" s="26"/>
      <c r="D250" s="81"/>
      <c r="E250" s="26"/>
    </row>
    <row r="251" spans="1:5" ht="15">
      <c r="A251" s="26"/>
      <c r="B251" s="26"/>
      <c r="D251" s="81"/>
      <c r="E251" s="26"/>
    </row>
    <row r="252" spans="1:5" ht="15">
      <c r="A252" s="26"/>
      <c r="B252" s="26"/>
      <c r="D252" s="81"/>
      <c r="E252" s="26"/>
    </row>
    <row r="253" spans="1:5" ht="15">
      <c r="A253" s="26"/>
      <c r="B253" s="26"/>
      <c r="D253" s="81"/>
      <c r="E253" s="26"/>
    </row>
    <row r="254" spans="1:5" ht="15">
      <c r="A254" s="26"/>
      <c r="B254" s="26"/>
      <c r="D254" s="81"/>
      <c r="E254" s="26"/>
    </row>
    <row r="255" spans="1:5" ht="15">
      <c r="A255" s="26"/>
      <c r="B255" s="26"/>
      <c r="D255" s="81"/>
      <c r="E255" s="26"/>
    </row>
    <row r="256" spans="1:5" ht="15">
      <c r="A256" s="26"/>
      <c r="B256" s="26"/>
      <c r="D256" s="81"/>
      <c r="E256" s="26"/>
    </row>
    <row r="257" spans="1:5" ht="15">
      <c r="A257" s="26"/>
      <c r="B257" s="26"/>
      <c r="D257" s="81"/>
      <c r="E257" s="26"/>
    </row>
    <row r="258" spans="1:5" ht="15">
      <c r="A258" s="26"/>
      <c r="B258" s="26"/>
      <c r="D258" s="81"/>
      <c r="E258" s="26"/>
    </row>
    <row r="259" spans="1:5" ht="15">
      <c r="A259" s="26"/>
      <c r="B259" s="26"/>
      <c r="D259" s="81"/>
      <c r="E259" s="26"/>
    </row>
    <row r="260" spans="1:5" ht="15">
      <c r="A260" s="26"/>
      <c r="B260" s="26"/>
      <c r="D260" s="81"/>
      <c r="E260" s="26"/>
    </row>
    <row r="261" spans="1:5" ht="15">
      <c r="A261" s="26"/>
      <c r="B261" s="26"/>
      <c r="D261" s="81"/>
      <c r="E261" s="26"/>
    </row>
    <row r="262" spans="1:5" ht="15">
      <c r="A262" s="26"/>
      <c r="B262" s="26"/>
      <c r="D262" s="81"/>
      <c r="E262" s="26"/>
    </row>
    <row r="263" spans="1:5" ht="15">
      <c r="A263" s="26"/>
      <c r="B263" s="26"/>
      <c r="D263" s="81"/>
      <c r="E263" s="26"/>
    </row>
    <row r="264" spans="1:5" ht="15">
      <c r="A264" s="26"/>
      <c r="B264" s="26"/>
      <c r="D264" s="81"/>
      <c r="E264" s="26"/>
    </row>
    <row r="265" spans="1:5" ht="15">
      <c r="A265" s="26"/>
      <c r="B265" s="26"/>
      <c r="D265" s="81"/>
      <c r="E265" s="26"/>
    </row>
    <row r="266" spans="1:5" ht="15">
      <c r="A266" s="26"/>
      <c r="B266" s="26"/>
      <c r="D266" s="81"/>
      <c r="E266" s="26"/>
    </row>
    <row r="267" spans="1:5" ht="15">
      <c r="A267" s="26"/>
      <c r="B267" s="26"/>
      <c r="D267" s="81"/>
      <c r="E267" s="26"/>
    </row>
    <row r="268" spans="1:5" ht="15">
      <c r="A268" s="26"/>
      <c r="B268" s="26"/>
      <c r="D268" s="81"/>
      <c r="E268" s="26"/>
    </row>
    <row r="269" spans="1:5" ht="15">
      <c r="A269" s="26"/>
      <c r="B269" s="26"/>
      <c r="D269" s="81"/>
      <c r="E269" s="26"/>
    </row>
    <row r="270" spans="1:5" ht="15">
      <c r="A270" s="26"/>
      <c r="B270" s="26"/>
      <c r="D270" s="81"/>
      <c r="E270" s="26"/>
    </row>
    <row r="271" spans="1:5" ht="15">
      <c r="A271" s="26"/>
      <c r="B271" s="26"/>
      <c r="D271" s="81"/>
      <c r="E271" s="26"/>
    </row>
    <row r="272" spans="1:5" ht="15">
      <c r="A272" s="26"/>
      <c r="B272" s="26"/>
      <c r="D272" s="81"/>
      <c r="E272" s="26"/>
    </row>
    <row r="273" spans="1:5" ht="15">
      <c r="A273" s="26"/>
      <c r="B273" s="26"/>
      <c r="D273" s="81"/>
      <c r="E273" s="26"/>
    </row>
    <row r="274" spans="1:5" ht="15">
      <c r="A274" s="26"/>
      <c r="B274" s="26"/>
      <c r="D274" s="81"/>
      <c r="E274" s="26"/>
    </row>
    <row r="275" spans="1:5" ht="15">
      <c r="A275" s="26"/>
      <c r="B275" s="26"/>
      <c r="D275" s="81"/>
      <c r="E275" s="26"/>
    </row>
    <row r="276" spans="1:5" ht="15">
      <c r="A276" s="26"/>
      <c r="B276" s="26"/>
      <c r="D276" s="81"/>
      <c r="E276" s="26"/>
    </row>
    <row r="277" spans="1:5" ht="15">
      <c r="A277" s="26"/>
      <c r="B277" s="26"/>
      <c r="D277" s="81"/>
      <c r="E277" s="26"/>
    </row>
    <row r="278" spans="1:5" ht="15">
      <c r="A278" s="26"/>
      <c r="B278" s="26"/>
      <c r="D278" s="81"/>
      <c r="E278" s="26"/>
    </row>
    <row r="279" spans="1:5" ht="15">
      <c r="A279" s="26"/>
      <c r="B279" s="26"/>
      <c r="D279" s="81"/>
      <c r="E279" s="26"/>
    </row>
    <row r="280" spans="1:5" ht="15">
      <c r="A280" s="26"/>
      <c r="B280" s="26"/>
      <c r="D280" s="81"/>
      <c r="E280" s="26"/>
    </row>
    <row r="281" spans="1:5" ht="15">
      <c r="A281" s="26"/>
      <c r="B281" s="26"/>
      <c r="D281" s="81"/>
      <c r="E281" s="26"/>
    </row>
    <row r="282" spans="1:5" ht="15">
      <c r="A282" s="26"/>
      <c r="B282" s="26"/>
      <c r="D282" s="81"/>
      <c r="E282" s="26"/>
    </row>
    <row r="283" spans="1:5" ht="15">
      <c r="A283" s="26"/>
      <c r="B283" s="26"/>
      <c r="D283" s="81"/>
      <c r="E283" s="26"/>
    </row>
    <row r="284" spans="1:5" ht="15">
      <c r="A284" s="26"/>
      <c r="B284" s="26"/>
      <c r="D284" s="81"/>
      <c r="E284" s="26"/>
    </row>
    <row r="285" spans="1:5" ht="15">
      <c r="A285" s="26"/>
      <c r="B285" s="26"/>
      <c r="D285" s="81"/>
      <c r="E285" s="26"/>
    </row>
    <row r="286" spans="1:5" ht="15">
      <c r="A286" s="26"/>
      <c r="B286" s="26"/>
      <c r="D286" s="81"/>
      <c r="E286" s="26"/>
    </row>
    <row r="287" spans="1:5" ht="15">
      <c r="A287" s="26"/>
      <c r="B287" s="26"/>
      <c r="D287" s="81"/>
      <c r="E287" s="26"/>
    </row>
    <row r="288" spans="1:5" ht="15">
      <c r="A288" s="26"/>
      <c r="B288" s="26"/>
      <c r="D288" s="81"/>
      <c r="E288" s="26"/>
    </row>
    <row r="289" spans="1:5" ht="15">
      <c r="A289" s="26"/>
      <c r="B289" s="26"/>
      <c r="D289" s="81"/>
      <c r="E289" s="26"/>
    </row>
    <row r="290" spans="1:5" ht="15">
      <c r="A290" s="26"/>
      <c r="B290" s="26"/>
      <c r="D290" s="81"/>
      <c r="E290" s="26"/>
    </row>
    <row r="291" spans="1:5" ht="15">
      <c r="A291" s="26"/>
      <c r="B291" s="26"/>
      <c r="D291" s="81"/>
      <c r="E291" s="26"/>
    </row>
    <row r="292" spans="1:5" ht="15">
      <c r="A292" s="26"/>
      <c r="B292" s="26"/>
      <c r="D292" s="81"/>
      <c r="E292" s="26"/>
    </row>
    <row r="293" spans="1:5" ht="15">
      <c r="A293" s="26"/>
      <c r="B293" s="26"/>
      <c r="D293" s="81"/>
      <c r="E293" s="26"/>
    </row>
    <row r="294" spans="1:5" ht="15">
      <c r="A294" s="26"/>
      <c r="B294" s="26"/>
      <c r="D294" s="81"/>
      <c r="E294" s="26"/>
    </row>
    <row r="295" spans="1:5" ht="15">
      <c r="A295" s="26"/>
      <c r="B295" s="26"/>
      <c r="D295" s="81"/>
      <c r="E295" s="26"/>
    </row>
    <row r="296" spans="1:5" ht="15">
      <c r="A296" s="26"/>
      <c r="B296" s="26"/>
      <c r="D296" s="81"/>
      <c r="E296" s="26"/>
    </row>
    <row r="297" spans="1:5" ht="15">
      <c r="A297" s="26"/>
      <c r="B297" s="26"/>
      <c r="D297" s="81"/>
      <c r="E297" s="26"/>
    </row>
    <row r="298" spans="1:5" ht="15">
      <c r="A298" s="26"/>
      <c r="B298" s="26"/>
      <c r="D298" s="81"/>
      <c r="E298" s="26"/>
    </row>
    <row r="299" spans="1:5" ht="15">
      <c r="A299" s="26"/>
      <c r="B299" s="26"/>
      <c r="D299" s="81"/>
      <c r="E299" s="26"/>
    </row>
    <row r="300" spans="1:5" ht="15">
      <c r="A300" s="26"/>
      <c r="B300" s="26"/>
      <c r="D300" s="81"/>
      <c r="E300" s="26"/>
    </row>
    <row r="301" spans="1:5" ht="15">
      <c r="A301" s="26"/>
      <c r="B301" s="26"/>
      <c r="D301" s="81"/>
      <c r="E301" s="26"/>
    </row>
    <row r="302" spans="1:5" ht="15">
      <c r="A302" s="26"/>
      <c r="B302" s="26"/>
      <c r="D302" s="81"/>
      <c r="E302" s="26"/>
    </row>
    <row r="303" spans="1:5" ht="15">
      <c r="A303" s="26"/>
      <c r="B303" s="26"/>
      <c r="D303" s="81"/>
      <c r="E303" s="26"/>
    </row>
    <row r="304" spans="1:5" ht="15">
      <c r="A304" s="26"/>
      <c r="B304" s="26"/>
      <c r="D304" s="81"/>
      <c r="E304" s="26"/>
    </row>
    <row r="305" spans="1:5" ht="15">
      <c r="A305" s="26"/>
      <c r="B305" s="26"/>
      <c r="D305" s="81"/>
      <c r="E305" s="26"/>
    </row>
    <row r="306" spans="1:5" ht="15">
      <c r="A306" s="26"/>
      <c r="B306" s="26"/>
      <c r="D306" s="81"/>
      <c r="E306" s="26"/>
    </row>
    <row r="307" spans="1:5" ht="15">
      <c r="A307" s="26"/>
      <c r="B307" s="26"/>
      <c r="D307" s="81"/>
      <c r="E307" s="26"/>
    </row>
    <row r="308" spans="1:5" ht="15">
      <c r="A308" s="26"/>
      <c r="B308" s="26"/>
      <c r="D308" s="81"/>
      <c r="E308" s="26"/>
    </row>
    <row r="309" spans="1:5" ht="15">
      <c r="A309" s="26"/>
      <c r="B309" s="26"/>
      <c r="D309" s="81"/>
      <c r="E309" s="26"/>
    </row>
    <row r="310" spans="1:5" ht="15">
      <c r="A310" s="26"/>
      <c r="B310" s="26"/>
      <c r="D310" s="81"/>
      <c r="E310" s="26"/>
    </row>
    <row r="311" spans="1:5" ht="15">
      <c r="A311" s="26"/>
      <c r="B311" s="26"/>
      <c r="D311" s="81"/>
      <c r="E311" s="26"/>
    </row>
    <row r="312" spans="1:5" ht="15">
      <c r="A312" s="26"/>
      <c r="B312" s="26"/>
      <c r="D312" s="81"/>
      <c r="E312" s="26"/>
    </row>
    <row r="313" spans="1:5" ht="15">
      <c r="A313" s="26"/>
      <c r="B313" s="26"/>
      <c r="D313" s="81"/>
      <c r="E313" s="26"/>
    </row>
    <row r="314" spans="1:5" ht="15">
      <c r="A314" s="26"/>
      <c r="B314" s="26"/>
      <c r="D314" s="81"/>
      <c r="E314" s="26"/>
    </row>
    <row r="315" spans="1:5" ht="15">
      <c r="A315" s="26"/>
      <c r="B315" s="26"/>
      <c r="D315" s="81"/>
      <c r="E315" s="26"/>
    </row>
    <row r="316" spans="1:5" ht="15">
      <c r="A316" s="26"/>
      <c r="B316" s="26"/>
      <c r="D316" s="81"/>
      <c r="E316" s="26"/>
    </row>
    <row r="317" spans="1:5" ht="15">
      <c r="A317" s="26"/>
      <c r="B317" s="26"/>
      <c r="D317" s="81"/>
      <c r="E317" s="26"/>
    </row>
    <row r="318" spans="1:5" ht="15">
      <c r="A318" s="26"/>
      <c r="B318" s="26"/>
      <c r="D318" s="81"/>
      <c r="E318" s="26"/>
    </row>
    <row r="319" spans="1:5" ht="15">
      <c r="A319" s="26"/>
      <c r="B319" s="26"/>
      <c r="D319" s="81"/>
      <c r="E319" s="26"/>
    </row>
    <row r="320" spans="1:5" ht="15">
      <c r="A320" s="26"/>
      <c r="B320" s="26"/>
      <c r="D320" s="81"/>
      <c r="E320" s="26"/>
    </row>
    <row r="321" spans="1:5" ht="15">
      <c r="A321" s="26"/>
      <c r="B321" s="26"/>
      <c r="D321" s="81"/>
      <c r="E321" s="26"/>
    </row>
    <row r="322" spans="1:5" ht="15">
      <c r="A322" s="26"/>
      <c r="B322" s="26"/>
      <c r="D322" s="81"/>
      <c r="E322" s="26"/>
    </row>
    <row r="323" spans="1:5" ht="15">
      <c r="A323" s="26"/>
      <c r="B323" s="26"/>
      <c r="D323" s="81"/>
      <c r="E323" s="26"/>
    </row>
    <row r="324" spans="1:5" ht="15">
      <c r="A324" s="26"/>
      <c r="B324" s="26"/>
      <c r="D324" s="81"/>
      <c r="E324" s="26"/>
    </row>
    <row r="325" spans="1:5" ht="15">
      <c r="A325" s="26"/>
      <c r="B325" s="26"/>
      <c r="D325" s="81"/>
      <c r="E325" s="26"/>
    </row>
    <row r="326" spans="1:5" ht="15">
      <c r="A326" s="26"/>
      <c r="B326" s="26"/>
      <c r="D326" s="81"/>
      <c r="E326" s="26"/>
    </row>
    <row r="327" spans="1:5" ht="15">
      <c r="A327" s="26"/>
      <c r="B327" s="26"/>
      <c r="D327" s="81"/>
      <c r="E327" s="26"/>
    </row>
    <row r="328" spans="1:5" ht="15">
      <c r="A328" s="26"/>
      <c r="B328" s="26"/>
      <c r="D328" s="81"/>
      <c r="E328" s="26"/>
    </row>
    <row r="329" spans="1:5" ht="15">
      <c r="A329" s="26"/>
      <c r="B329" s="26"/>
      <c r="D329" s="81"/>
      <c r="E329" s="26"/>
    </row>
    <row r="330" spans="1:5" ht="15">
      <c r="A330" s="26"/>
      <c r="B330" s="26"/>
      <c r="D330" s="81"/>
      <c r="E330" s="26"/>
    </row>
    <row r="331" spans="1:5" ht="15">
      <c r="A331" s="26"/>
      <c r="B331" s="26"/>
      <c r="D331" s="81"/>
      <c r="E331" s="26"/>
    </row>
    <row r="332" spans="1:5" ht="15">
      <c r="A332" s="26"/>
      <c r="B332" s="26"/>
      <c r="D332" s="81"/>
      <c r="E332" s="26"/>
    </row>
    <row r="333" spans="1:5" ht="15">
      <c r="A333" s="26"/>
      <c r="B333" s="26"/>
      <c r="D333" s="81"/>
      <c r="E333" s="26"/>
    </row>
    <row r="334" spans="1:5" ht="15">
      <c r="A334" s="26"/>
      <c r="B334" s="26"/>
      <c r="D334" s="81"/>
      <c r="E334" s="26"/>
    </row>
    <row r="335" spans="1:5" ht="15">
      <c r="A335" s="26"/>
      <c r="B335" s="26"/>
      <c r="D335" s="81"/>
      <c r="E335" s="26"/>
    </row>
    <row r="336" spans="1:5" ht="15">
      <c r="A336" s="26"/>
      <c r="B336" s="26"/>
      <c r="D336" s="81"/>
      <c r="E336" s="26"/>
    </row>
    <row r="337" spans="1:5" ht="15">
      <c r="A337" s="26"/>
      <c r="B337" s="26"/>
      <c r="D337" s="81"/>
      <c r="E337" s="26"/>
    </row>
    <row r="338" spans="1:5" ht="15">
      <c r="A338" s="26"/>
      <c r="B338" s="26"/>
      <c r="D338" s="81"/>
      <c r="E338" s="26"/>
    </row>
    <row r="339" spans="1:5" ht="15">
      <c r="A339" s="26"/>
      <c r="B339" s="26"/>
      <c r="D339" s="81"/>
      <c r="E339" s="26"/>
    </row>
    <row r="340" spans="1:5" ht="15">
      <c r="A340" s="26"/>
      <c r="B340" s="26"/>
      <c r="D340" s="81"/>
      <c r="E340" s="26"/>
    </row>
    <row r="341" spans="1:5" ht="15">
      <c r="A341" s="26"/>
      <c r="B341" s="26"/>
      <c r="D341" s="81"/>
      <c r="E341" s="26"/>
    </row>
    <row r="342" spans="1:5" ht="15">
      <c r="A342" s="26"/>
      <c r="B342" s="26"/>
      <c r="D342" s="81"/>
      <c r="E342" s="26"/>
    </row>
    <row r="343" spans="1:5" ht="15">
      <c r="A343" s="26"/>
      <c r="B343" s="26"/>
      <c r="D343" s="81"/>
      <c r="E343" s="26"/>
    </row>
    <row r="344" spans="1:5" ht="15">
      <c r="A344" s="26"/>
      <c r="B344" s="26"/>
      <c r="D344" s="81"/>
      <c r="E344" s="26"/>
    </row>
    <row r="345" spans="1:5" ht="15">
      <c r="A345" s="26"/>
      <c r="B345" s="26"/>
      <c r="D345" s="81"/>
      <c r="E345" s="26"/>
    </row>
    <row r="346" spans="1:5" ht="15">
      <c r="A346" s="26"/>
      <c r="B346" s="26"/>
      <c r="D346" s="81"/>
      <c r="E346" s="26"/>
    </row>
    <row r="347" spans="1:5" ht="15">
      <c r="A347" s="26"/>
      <c r="B347" s="26"/>
      <c r="D347" s="81"/>
      <c r="E347" s="26"/>
    </row>
    <row r="348" spans="1:5" ht="15">
      <c r="A348" s="26"/>
      <c r="B348" s="26"/>
      <c r="D348" s="81"/>
      <c r="E348" s="26"/>
    </row>
    <row r="349" spans="1:5" ht="15">
      <c r="A349" s="26"/>
      <c r="B349" s="26"/>
      <c r="D349" s="81"/>
      <c r="E349" s="26"/>
    </row>
    <row r="350" spans="1:5" ht="15">
      <c r="A350" s="26"/>
      <c r="B350" s="26"/>
      <c r="D350" s="81"/>
      <c r="E350" s="26"/>
    </row>
    <row r="351" spans="1:5" ht="15">
      <c r="A351" s="26"/>
      <c r="B351" s="26"/>
      <c r="D351" s="81"/>
      <c r="E351" s="26"/>
    </row>
    <row r="352" spans="1:5" ht="15">
      <c r="A352" s="26"/>
      <c r="B352" s="26"/>
      <c r="D352" s="81"/>
      <c r="E352" s="26"/>
    </row>
    <row r="353" spans="1:5" ht="15">
      <c r="A353" s="26"/>
      <c r="B353" s="26"/>
      <c r="D353" s="81"/>
      <c r="E353" s="26"/>
    </row>
    <row r="354" spans="1:5" ht="15">
      <c r="A354" s="26"/>
      <c r="B354" s="26"/>
      <c r="D354" s="81"/>
      <c r="E354" s="26"/>
    </row>
    <row r="355" spans="1:5" ht="15">
      <c r="A355" s="26"/>
      <c r="B355" s="26"/>
      <c r="D355" s="81"/>
      <c r="E355" s="26"/>
    </row>
    <row r="356" spans="1:5" ht="15">
      <c r="A356" s="26"/>
      <c r="B356" s="26"/>
      <c r="D356" s="81"/>
      <c r="E356" s="26"/>
    </row>
    <row r="357" spans="1:5" ht="15">
      <c r="A357" s="26"/>
      <c r="B357" s="26"/>
      <c r="D357" s="81"/>
      <c r="E357" s="26"/>
    </row>
    <row r="358" spans="1:5" ht="15">
      <c r="A358" s="26"/>
      <c r="B358" s="26"/>
      <c r="D358" s="81"/>
      <c r="E358" s="26"/>
    </row>
    <row r="359" spans="1:5" ht="15">
      <c r="A359" s="26"/>
      <c r="B359" s="26"/>
      <c r="D359" s="81"/>
      <c r="E359" s="26"/>
    </row>
    <row r="360" spans="1:5" ht="15">
      <c r="A360" s="26"/>
      <c r="B360" s="26"/>
      <c r="D360" s="81"/>
      <c r="E360" s="26"/>
    </row>
    <row r="361" spans="1:5" ht="15">
      <c r="A361" s="26"/>
      <c r="B361" s="26"/>
      <c r="D361" s="81"/>
      <c r="E361" s="26"/>
    </row>
    <row r="362" spans="1:5" ht="15">
      <c r="A362" s="26"/>
      <c r="B362" s="26"/>
      <c r="D362" s="81"/>
      <c r="E362" s="26"/>
    </row>
    <row r="363" spans="1:5" ht="15">
      <c r="A363" s="26"/>
      <c r="B363" s="26"/>
      <c r="D363" s="81"/>
      <c r="E363" s="26"/>
    </row>
    <row r="364" spans="1:5" ht="15">
      <c r="A364" s="26"/>
      <c r="B364" s="26"/>
      <c r="D364" s="81"/>
      <c r="E364" s="26"/>
    </row>
    <row r="365" spans="1:5" ht="15">
      <c r="A365" s="26"/>
      <c r="B365" s="26"/>
      <c r="D365" s="81"/>
      <c r="E365" s="26"/>
    </row>
    <row r="366" spans="1:5" ht="15">
      <c r="A366" s="26"/>
      <c r="B366" s="26"/>
      <c r="D366" s="81"/>
      <c r="E366" s="26"/>
    </row>
    <row r="367" spans="1:5" ht="15">
      <c r="A367" s="26"/>
      <c r="B367" s="26"/>
      <c r="D367" s="81"/>
      <c r="E367" s="26"/>
    </row>
    <row r="368" spans="1:5" ht="15">
      <c r="A368" s="26"/>
      <c r="B368" s="26"/>
      <c r="D368" s="81"/>
      <c r="E368" s="26"/>
    </row>
    <row r="369" spans="1:5" ht="15">
      <c r="A369" s="26"/>
      <c r="B369" s="26"/>
      <c r="D369" s="81"/>
      <c r="E369" s="26"/>
    </row>
    <row r="370" spans="1:5" ht="15">
      <c r="A370" s="26"/>
      <c r="B370" s="26"/>
      <c r="D370" s="81"/>
      <c r="E370" s="26"/>
    </row>
    <row r="371" spans="1:5" ht="15">
      <c r="A371" s="26"/>
      <c r="B371" s="26"/>
      <c r="D371" s="81"/>
      <c r="E371" s="26"/>
    </row>
    <row r="372" spans="1:5" ht="15">
      <c r="A372" s="26"/>
      <c r="B372" s="26"/>
      <c r="D372" s="81"/>
      <c r="E372" s="26"/>
    </row>
    <row r="373" spans="1:5" ht="15">
      <c r="A373" s="26"/>
      <c r="B373" s="26"/>
      <c r="D373" s="81"/>
      <c r="E373" s="26"/>
    </row>
    <row r="374" spans="1:5" ht="15">
      <c r="A374" s="26"/>
      <c r="B374" s="26"/>
      <c r="D374" s="81"/>
      <c r="E374" s="26"/>
    </row>
    <row r="375" spans="1:5" ht="15">
      <c r="A375" s="26"/>
      <c r="B375" s="26"/>
      <c r="D375" s="81"/>
      <c r="E375" s="26"/>
    </row>
    <row r="376" spans="1:5" ht="15">
      <c r="A376" s="26"/>
      <c r="B376" s="26"/>
      <c r="D376" s="81"/>
      <c r="E376" s="26"/>
    </row>
    <row r="377" spans="1:5" ht="15">
      <c r="A377" s="26"/>
      <c r="B377" s="26"/>
      <c r="D377" s="81"/>
      <c r="E377" s="26"/>
    </row>
    <row r="378" spans="1:5" ht="15">
      <c r="A378" s="26"/>
      <c r="B378" s="26"/>
      <c r="D378" s="81"/>
      <c r="E378" s="26"/>
    </row>
    <row r="379" spans="1:5" ht="15">
      <c r="A379" s="26"/>
      <c r="B379" s="26"/>
      <c r="D379" s="81"/>
      <c r="E379" s="26"/>
    </row>
    <row r="380" spans="1:5" ht="15">
      <c r="A380" s="26"/>
      <c r="B380" s="26"/>
      <c r="D380" s="81"/>
      <c r="E380" s="26"/>
    </row>
    <row r="381" spans="1:5" ht="15">
      <c r="A381" s="26"/>
      <c r="B381" s="26"/>
      <c r="D381" s="81"/>
      <c r="E381" s="26"/>
    </row>
    <row r="382" spans="1:5" ht="15">
      <c r="A382" s="26"/>
      <c r="B382" s="26"/>
      <c r="D382" s="81"/>
      <c r="E382" s="26"/>
    </row>
    <row r="383" spans="1:5" ht="15">
      <c r="A383" s="26"/>
      <c r="B383" s="26"/>
      <c r="D383" s="81"/>
      <c r="E383" s="26"/>
    </row>
    <row r="384" spans="1:5" ht="15">
      <c r="A384" s="26"/>
      <c r="B384" s="26"/>
      <c r="D384" s="81"/>
      <c r="E384" s="26"/>
    </row>
    <row r="385" spans="1:5" ht="15">
      <c r="A385" s="26"/>
      <c r="B385" s="26"/>
      <c r="D385" s="81"/>
      <c r="E385" s="26"/>
    </row>
    <row r="386" spans="1:5" ht="15">
      <c r="A386" s="26"/>
      <c r="B386" s="26"/>
      <c r="D386" s="81"/>
      <c r="E386" s="26"/>
    </row>
    <row r="387" spans="1:5" ht="15">
      <c r="A387" s="26"/>
      <c r="B387" s="26"/>
      <c r="D387" s="81"/>
      <c r="E387" s="26"/>
    </row>
    <row r="388" spans="1:5" ht="15">
      <c r="A388" s="26"/>
      <c r="B388" s="26"/>
      <c r="D388" s="81"/>
      <c r="E388" s="26"/>
    </row>
    <row r="389" spans="1:5" ht="15">
      <c r="A389" s="26"/>
      <c r="B389" s="26"/>
      <c r="D389" s="81"/>
      <c r="E389" s="26"/>
    </row>
    <row r="390" spans="1:5" ht="15">
      <c r="A390" s="26"/>
      <c r="B390" s="26"/>
      <c r="D390" s="81"/>
      <c r="E390" s="26"/>
    </row>
    <row r="391" spans="1:5" ht="15">
      <c r="A391" s="26"/>
      <c r="B391" s="26"/>
      <c r="D391" s="81"/>
      <c r="E391" s="26"/>
    </row>
    <row r="392" spans="1:5" ht="15">
      <c r="A392" s="26"/>
      <c r="B392" s="26"/>
      <c r="D392" s="81"/>
      <c r="E392" s="26"/>
    </row>
    <row r="393" spans="1:5" ht="15">
      <c r="A393" s="26"/>
      <c r="B393" s="26"/>
      <c r="D393" s="81"/>
      <c r="E393" s="26"/>
    </row>
    <row r="394" spans="1:5" ht="15">
      <c r="A394" s="26"/>
      <c r="B394" s="26"/>
      <c r="D394" s="81"/>
      <c r="E394" s="26"/>
    </row>
    <row r="395" spans="1:5" ht="15">
      <c r="A395" s="26"/>
      <c r="B395" s="26"/>
      <c r="D395" s="81"/>
      <c r="E395" s="26"/>
    </row>
    <row r="396" spans="1:5" ht="15">
      <c r="A396" s="26"/>
      <c r="B396" s="26"/>
      <c r="D396" s="81"/>
      <c r="E396" s="26"/>
    </row>
    <row r="397" spans="1:5" ht="15">
      <c r="A397" s="26"/>
      <c r="B397" s="26"/>
      <c r="D397" s="81"/>
      <c r="E397" s="26"/>
    </row>
    <row r="398" spans="1:5" ht="15">
      <c r="A398" s="26"/>
      <c r="B398" s="26"/>
      <c r="D398" s="81"/>
      <c r="E398" s="26"/>
    </row>
    <row r="399" spans="1:5" ht="15">
      <c r="A399" s="26"/>
      <c r="B399" s="26"/>
      <c r="D399" s="81"/>
      <c r="E399" s="26"/>
    </row>
    <row r="400" spans="1:5" ht="15">
      <c r="A400" s="26"/>
      <c r="B400" s="26"/>
      <c r="D400" s="81"/>
      <c r="E400" s="26"/>
    </row>
    <row r="401" spans="1:5" ht="15">
      <c r="A401" s="26"/>
      <c r="B401" s="26"/>
      <c r="D401" s="81"/>
      <c r="E401" s="26"/>
    </row>
    <row r="402" spans="1:5" ht="15">
      <c r="A402" s="26"/>
      <c r="B402" s="26"/>
      <c r="D402" s="81"/>
      <c r="E402" s="26"/>
    </row>
    <row r="403" spans="1:5" ht="15">
      <c r="A403" s="26"/>
      <c r="B403" s="26"/>
      <c r="D403" s="81"/>
      <c r="E403" s="26"/>
    </row>
    <row r="404" spans="1:5" ht="15">
      <c r="A404" s="26"/>
      <c r="B404" s="26"/>
      <c r="D404" s="81"/>
      <c r="E404" s="26"/>
    </row>
    <row r="405" spans="1:5" ht="15">
      <c r="A405" s="26"/>
      <c r="B405" s="26"/>
      <c r="D405" s="81"/>
      <c r="E405" s="26"/>
    </row>
    <row r="406" spans="1:5" ht="15">
      <c r="A406" s="26"/>
      <c r="B406" s="26"/>
      <c r="D406" s="81"/>
      <c r="E406" s="26"/>
    </row>
    <row r="407" spans="1:5" ht="15">
      <c r="A407" s="26"/>
      <c r="B407" s="26"/>
      <c r="D407" s="81"/>
      <c r="E407" s="26"/>
    </row>
    <row r="408" spans="1:5" ht="15">
      <c r="A408" s="26"/>
      <c r="B408" s="26"/>
      <c r="D408" s="81"/>
      <c r="E408" s="26"/>
    </row>
    <row r="409" spans="1:5" ht="15">
      <c r="A409" s="26"/>
      <c r="B409" s="26"/>
      <c r="D409" s="81"/>
      <c r="E409" s="26"/>
    </row>
    <row r="410" spans="1:5" ht="15">
      <c r="A410" s="26"/>
      <c r="B410" s="26"/>
      <c r="D410" s="81"/>
      <c r="E410" s="26"/>
    </row>
    <row r="411" spans="1:5" ht="15">
      <c r="A411" s="26"/>
      <c r="B411" s="26"/>
      <c r="D411" s="81"/>
      <c r="E411" s="26"/>
    </row>
    <row r="412" spans="1:5" ht="15">
      <c r="A412" s="26"/>
      <c r="B412" s="26"/>
      <c r="D412" s="81"/>
      <c r="E412" s="26"/>
    </row>
    <row r="413" spans="1:5" ht="15">
      <c r="A413" s="26"/>
      <c r="B413" s="26"/>
      <c r="D413" s="81"/>
      <c r="E413" s="26"/>
    </row>
    <row r="414" spans="1:5" ht="15">
      <c r="A414" s="26"/>
      <c r="B414" s="26"/>
      <c r="D414" s="81"/>
      <c r="E414" s="26"/>
    </row>
    <row r="415" spans="1:5" ht="15">
      <c r="A415" s="26"/>
      <c r="B415" s="26"/>
      <c r="D415" s="81"/>
      <c r="E415" s="26"/>
    </row>
    <row r="416" spans="1:5" ht="15">
      <c r="A416" s="26"/>
      <c r="B416" s="26"/>
      <c r="D416" s="81"/>
      <c r="E416" s="26"/>
    </row>
    <row r="417" spans="1:5" ht="15">
      <c r="A417" s="26"/>
      <c r="B417" s="26"/>
      <c r="D417" s="81"/>
      <c r="E417" s="26"/>
    </row>
    <row r="418" spans="1:5" ht="15">
      <c r="A418" s="26"/>
      <c r="B418" s="26"/>
      <c r="D418" s="81"/>
      <c r="E418" s="26"/>
    </row>
    <row r="419" spans="1:5" ht="15">
      <c r="A419" s="26"/>
      <c r="B419" s="26"/>
      <c r="D419" s="81"/>
      <c r="E419" s="26"/>
    </row>
    <row r="420" spans="1:5" ht="15">
      <c r="A420" s="26"/>
      <c r="B420" s="26"/>
      <c r="D420" s="81"/>
      <c r="E420" s="26"/>
    </row>
    <row r="421" spans="1:5" ht="15">
      <c r="A421" s="26"/>
      <c r="B421" s="26"/>
      <c r="D421" s="81"/>
      <c r="E421" s="26"/>
    </row>
    <row r="422" spans="1:5" ht="15">
      <c r="A422" s="26"/>
      <c r="B422" s="26"/>
      <c r="D422" s="81"/>
      <c r="E422" s="26"/>
    </row>
    <row r="423" spans="1:5" ht="15">
      <c r="A423" s="26"/>
      <c r="B423" s="26"/>
      <c r="D423" s="81"/>
      <c r="E423" s="26"/>
    </row>
    <row r="424" spans="1:5" ht="15">
      <c r="A424" s="26"/>
      <c r="B424" s="26"/>
      <c r="D424" s="81"/>
      <c r="E424" s="26"/>
    </row>
    <row r="425" spans="1:5" ht="15">
      <c r="A425" s="26"/>
      <c r="B425" s="26"/>
      <c r="D425" s="81"/>
      <c r="E425" s="26"/>
    </row>
    <row r="426" spans="1:5" ht="15">
      <c r="A426" s="26"/>
      <c r="B426" s="26"/>
      <c r="D426" s="81"/>
      <c r="E426" s="26"/>
    </row>
    <row r="427" spans="1:5" ht="15">
      <c r="A427" s="26"/>
      <c r="B427" s="26"/>
      <c r="D427" s="81"/>
      <c r="E427" s="26"/>
    </row>
    <row r="428" spans="1:5" ht="15">
      <c r="A428" s="26"/>
      <c r="B428" s="26"/>
      <c r="D428" s="81"/>
      <c r="E428" s="26"/>
    </row>
    <row r="429" spans="1:5" ht="15">
      <c r="A429" s="26"/>
      <c r="B429" s="26"/>
      <c r="D429" s="81"/>
      <c r="E429" s="26"/>
    </row>
    <row r="430" spans="1:5" ht="15">
      <c r="A430" s="26"/>
      <c r="B430" s="26"/>
      <c r="D430" s="81"/>
      <c r="E430" s="26"/>
    </row>
    <row r="431" spans="1:5" ht="15">
      <c r="A431" s="26"/>
      <c r="B431" s="26"/>
      <c r="D431" s="81"/>
      <c r="E431" s="26"/>
    </row>
    <row r="432" spans="1:5" ht="15">
      <c r="A432" s="26"/>
      <c r="B432" s="26"/>
      <c r="D432" s="81"/>
      <c r="E432" s="26"/>
    </row>
    <row r="433" spans="1:5" ht="15">
      <c r="A433" s="26"/>
      <c r="B433" s="26"/>
      <c r="D433" s="81"/>
      <c r="E433" s="26"/>
    </row>
    <row r="434" spans="1:5" ht="15">
      <c r="A434" s="26"/>
      <c r="B434" s="26"/>
      <c r="D434" s="81"/>
      <c r="E434" s="26"/>
    </row>
    <row r="435" spans="1:5" ht="15">
      <c r="A435" s="26"/>
      <c r="B435" s="26"/>
      <c r="D435" s="81"/>
      <c r="E435" s="26"/>
    </row>
    <row r="436" spans="1:5" ht="15">
      <c r="A436" s="26"/>
      <c r="B436" s="26"/>
      <c r="D436" s="81"/>
      <c r="E436" s="26"/>
    </row>
    <row r="437" spans="1:5" ht="15">
      <c r="A437" s="26"/>
      <c r="B437" s="26"/>
      <c r="D437" s="81"/>
      <c r="E437" s="26"/>
    </row>
    <row r="438" spans="1:5" ht="15">
      <c r="A438" s="26"/>
      <c r="B438" s="26"/>
      <c r="D438" s="81"/>
      <c r="E438" s="26"/>
    </row>
    <row r="439" spans="1:5" ht="15">
      <c r="A439" s="26"/>
      <c r="B439" s="26"/>
      <c r="D439" s="81"/>
      <c r="E439" s="26"/>
    </row>
    <row r="440" spans="1:5" ht="15">
      <c r="A440" s="26"/>
      <c r="B440" s="26"/>
      <c r="D440" s="81"/>
      <c r="E440" s="26"/>
    </row>
    <row r="441" spans="1:5" ht="15">
      <c r="A441" s="26"/>
      <c r="B441" s="26"/>
      <c r="D441" s="81"/>
      <c r="E441" s="26"/>
    </row>
    <row r="442" spans="1:5" ht="15">
      <c r="A442" s="26"/>
      <c r="B442" s="26"/>
      <c r="D442" s="81"/>
      <c r="E442" s="26"/>
    </row>
    <row r="443" spans="1:5" ht="15">
      <c r="A443" s="26"/>
      <c r="B443" s="26"/>
      <c r="D443" s="81"/>
      <c r="E443" s="26"/>
    </row>
    <row r="444" spans="1:5" ht="15">
      <c r="A444" s="26"/>
      <c r="B444" s="26"/>
      <c r="D444" s="81"/>
      <c r="E444" s="26"/>
    </row>
    <row r="445" spans="1:5" ht="15">
      <c r="A445" s="26"/>
      <c r="B445" s="26"/>
      <c r="D445" s="81"/>
      <c r="E445" s="26"/>
    </row>
    <row r="446" spans="1:5" ht="15">
      <c r="A446" s="26"/>
      <c r="B446" s="26"/>
      <c r="D446" s="81"/>
      <c r="E446" s="26"/>
    </row>
    <row r="447" spans="1:5" ht="15">
      <c r="A447" s="26"/>
      <c r="B447" s="26"/>
      <c r="D447" s="81"/>
      <c r="E447" s="26"/>
    </row>
    <row r="448" spans="1:5" ht="15">
      <c r="A448" s="26"/>
      <c r="B448" s="26"/>
      <c r="D448" s="81"/>
      <c r="E448" s="26"/>
    </row>
    <row r="449" spans="1:5" ht="15">
      <c r="A449" s="26"/>
      <c r="B449" s="26"/>
      <c r="D449" s="81"/>
      <c r="E449" s="26"/>
    </row>
    <row r="450" spans="1:5" ht="15">
      <c r="A450" s="26"/>
      <c r="B450" s="26"/>
      <c r="D450" s="81"/>
      <c r="E450" s="26"/>
    </row>
    <row r="451" spans="1:5" ht="15">
      <c r="A451" s="26"/>
      <c r="B451" s="26"/>
      <c r="D451" s="81"/>
      <c r="E451" s="26"/>
    </row>
    <row r="452" spans="1:5" ht="15">
      <c r="A452" s="26"/>
      <c r="B452" s="26"/>
      <c r="D452" s="81"/>
      <c r="E452" s="26"/>
    </row>
    <row r="453" spans="1:5" ht="15">
      <c r="A453" s="26"/>
      <c r="B453" s="26"/>
      <c r="D453" s="81"/>
      <c r="E453" s="26"/>
    </row>
    <row r="454" spans="1:5" ht="15">
      <c r="A454" s="26"/>
      <c r="B454" s="26"/>
      <c r="D454" s="81"/>
      <c r="E454" s="26"/>
    </row>
    <row r="455" spans="1:5" ht="15">
      <c r="A455" s="26"/>
      <c r="B455" s="26"/>
      <c r="D455" s="81"/>
      <c r="E455" s="26"/>
    </row>
    <row r="456" spans="1:5" ht="15">
      <c r="A456" s="26"/>
      <c r="B456" s="26"/>
      <c r="D456" s="81"/>
      <c r="E456" s="26"/>
    </row>
    <row r="457" spans="1:5" ht="15">
      <c r="A457" s="26"/>
      <c r="B457" s="26"/>
      <c r="D457" s="81"/>
      <c r="E457" s="26"/>
    </row>
    <row r="458" spans="1:5" ht="15">
      <c r="A458" s="26"/>
      <c r="B458" s="26"/>
      <c r="D458" s="81"/>
      <c r="E458" s="26"/>
    </row>
    <row r="459" spans="1:5" ht="15">
      <c r="A459" s="26"/>
      <c r="B459" s="26"/>
      <c r="D459" s="81"/>
      <c r="E459" s="26"/>
    </row>
    <row r="460" spans="1:5" ht="15">
      <c r="A460" s="26"/>
      <c r="B460" s="26"/>
      <c r="D460" s="81"/>
      <c r="E460" s="26"/>
    </row>
    <row r="461" spans="1:5" ht="15">
      <c r="A461" s="26"/>
      <c r="B461" s="26"/>
      <c r="D461" s="81"/>
      <c r="E461" s="26"/>
    </row>
    <row r="462" spans="1:5" ht="15">
      <c r="A462" s="26"/>
      <c r="B462" s="26"/>
      <c r="D462" s="81"/>
      <c r="E462" s="26"/>
    </row>
    <row r="463" spans="1:5" ht="15">
      <c r="A463" s="26"/>
      <c r="B463" s="26"/>
      <c r="D463" s="81"/>
      <c r="E463" s="26"/>
    </row>
    <row r="464" ht="15">
      <c r="D464" s="83"/>
    </row>
    <row r="465" ht="15">
      <c r="D465" s="83"/>
    </row>
    <row r="466" ht="15">
      <c r="D466" s="83"/>
    </row>
    <row r="467" ht="15">
      <c r="D467" s="83"/>
    </row>
    <row r="468" ht="15">
      <c r="D468" s="83"/>
    </row>
    <row r="469" ht="15">
      <c r="D469" s="83"/>
    </row>
    <row r="470" ht="15">
      <c r="D470" s="83"/>
    </row>
    <row r="471" ht="15">
      <c r="D471" s="83"/>
    </row>
    <row r="472" ht="15">
      <c r="D472" s="83"/>
    </row>
    <row r="473" ht="15">
      <c r="D473" s="83"/>
    </row>
    <row r="474" ht="15">
      <c r="D474" s="83"/>
    </row>
    <row r="475" ht="15">
      <c r="D475" s="83"/>
    </row>
    <row r="476" ht="15">
      <c r="D476" s="83"/>
    </row>
    <row r="477" ht="15">
      <c r="D477" s="83"/>
    </row>
    <row r="478" ht="15">
      <c r="D478" s="83"/>
    </row>
    <row r="479" ht="15">
      <c r="D479" s="83"/>
    </row>
    <row r="480" ht="15">
      <c r="D480" s="83"/>
    </row>
    <row r="481" ht="15">
      <c r="D481" s="83"/>
    </row>
    <row r="482" ht="15">
      <c r="D482" s="83"/>
    </row>
    <row r="483" ht="15">
      <c r="D483" s="83"/>
    </row>
    <row r="484" ht="15">
      <c r="D484" s="83"/>
    </row>
    <row r="485" ht="15">
      <c r="D485" s="83"/>
    </row>
    <row r="486" ht="15">
      <c r="D486" s="83"/>
    </row>
    <row r="487" ht="15">
      <c r="D487" s="83"/>
    </row>
    <row r="488" ht="15">
      <c r="D488" s="83"/>
    </row>
    <row r="489" ht="15">
      <c r="D489" s="83"/>
    </row>
    <row r="490" ht="15">
      <c r="D490" s="83"/>
    </row>
    <row r="491" ht="15">
      <c r="D491" s="83"/>
    </row>
    <row r="492" ht="15">
      <c r="D492" s="83"/>
    </row>
    <row r="493" ht="15">
      <c r="D493" s="83"/>
    </row>
    <row r="494" ht="15">
      <c r="D494" s="83"/>
    </row>
    <row r="495" ht="15">
      <c r="D495" s="83"/>
    </row>
    <row r="496" ht="15">
      <c r="D496" s="83"/>
    </row>
    <row r="497" ht="15">
      <c r="D497" s="83"/>
    </row>
    <row r="498" ht="15">
      <c r="D498" s="83"/>
    </row>
    <row r="499" ht="15">
      <c r="D499" s="83"/>
    </row>
    <row r="500" ht="15">
      <c r="D500" s="83"/>
    </row>
    <row r="501" ht="15">
      <c r="D501" s="83"/>
    </row>
    <row r="502" ht="15">
      <c r="D502" s="83"/>
    </row>
    <row r="503" ht="15">
      <c r="D503" s="83"/>
    </row>
    <row r="504" ht="15">
      <c r="D504" s="83"/>
    </row>
    <row r="505" ht="15">
      <c r="D505" s="83"/>
    </row>
    <row r="506" ht="15">
      <c r="D506" s="83"/>
    </row>
    <row r="507" ht="15">
      <c r="D507" s="83"/>
    </row>
    <row r="508" ht="15">
      <c r="D508" s="83"/>
    </row>
    <row r="509" ht="15">
      <c r="D509" s="83"/>
    </row>
    <row r="510" ht="15">
      <c r="D510" s="83"/>
    </row>
    <row r="511" ht="15">
      <c r="D511" s="83"/>
    </row>
    <row r="512" ht="15">
      <c r="D512" s="83"/>
    </row>
    <row r="513" ht="15">
      <c r="D513" s="83"/>
    </row>
    <row r="514" ht="15">
      <c r="D514" s="83"/>
    </row>
    <row r="515" ht="15">
      <c r="D515" s="83"/>
    </row>
    <row r="516" ht="15">
      <c r="D516" s="83"/>
    </row>
    <row r="517" ht="15">
      <c r="D517" s="83"/>
    </row>
    <row r="518" ht="15">
      <c r="D518" s="83"/>
    </row>
    <row r="519" ht="15">
      <c r="D519" s="83"/>
    </row>
    <row r="520" ht="15">
      <c r="D520" s="83"/>
    </row>
    <row r="521" ht="15">
      <c r="D521" s="83"/>
    </row>
    <row r="522" ht="15">
      <c r="D522" s="83"/>
    </row>
    <row r="523" ht="15">
      <c r="D523" s="83"/>
    </row>
    <row r="524" ht="15">
      <c r="D524" s="83"/>
    </row>
    <row r="525" ht="15">
      <c r="D525" s="83"/>
    </row>
    <row r="526" ht="15">
      <c r="D526" s="83"/>
    </row>
    <row r="527" ht="15">
      <c r="D527" s="83"/>
    </row>
    <row r="528" ht="15">
      <c r="D528" s="83"/>
    </row>
    <row r="529" ht="15">
      <c r="D529" s="83"/>
    </row>
    <row r="530" ht="15">
      <c r="D530" s="83"/>
    </row>
    <row r="531" ht="15">
      <c r="D531" s="83"/>
    </row>
    <row r="532" ht="15">
      <c r="D532" s="83"/>
    </row>
    <row r="533" ht="15">
      <c r="D533" s="83"/>
    </row>
    <row r="534" ht="15">
      <c r="D534" s="83"/>
    </row>
    <row r="535" ht="15">
      <c r="D535" s="83"/>
    </row>
    <row r="536" ht="15">
      <c r="D536" s="83"/>
    </row>
    <row r="537" ht="15">
      <c r="D537" s="83"/>
    </row>
    <row r="538" ht="15">
      <c r="D538" s="83"/>
    </row>
    <row r="539" ht="15">
      <c r="D539" s="83"/>
    </row>
    <row r="540" ht="15">
      <c r="D540" s="83"/>
    </row>
    <row r="541" ht="15">
      <c r="D541" s="83"/>
    </row>
    <row r="542" ht="15">
      <c r="D542" s="83"/>
    </row>
    <row r="543" ht="15">
      <c r="D543" s="83"/>
    </row>
    <row r="544" ht="15">
      <c r="D544" s="83"/>
    </row>
    <row r="545" ht="15">
      <c r="D545" s="83"/>
    </row>
    <row r="546" ht="15">
      <c r="D546" s="83"/>
    </row>
    <row r="547" ht="15">
      <c r="D547" s="83"/>
    </row>
    <row r="548" ht="15">
      <c r="D548" s="83"/>
    </row>
    <row r="549" ht="15">
      <c r="D549" s="83"/>
    </row>
    <row r="550" ht="15">
      <c r="D550" s="83"/>
    </row>
    <row r="551" ht="15">
      <c r="D551" s="83"/>
    </row>
    <row r="552" ht="15">
      <c r="D552" s="83"/>
    </row>
    <row r="553" ht="15">
      <c r="D553" s="83"/>
    </row>
    <row r="554" ht="15">
      <c r="D554" s="83"/>
    </row>
    <row r="555" ht="15">
      <c r="D555" s="83"/>
    </row>
    <row r="556" ht="15">
      <c r="D556" s="83"/>
    </row>
    <row r="557" ht="15">
      <c r="D557" s="83"/>
    </row>
    <row r="558" ht="15">
      <c r="D558" s="83"/>
    </row>
    <row r="559" ht="15">
      <c r="D559" s="83"/>
    </row>
    <row r="560" ht="15">
      <c r="D560" s="83"/>
    </row>
    <row r="561" ht="15">
      <c r="D561" s="83"/>
    </row>
    <row r="562" ht="15">
      <c r="D562" s="83"/>
    </row>
    <row r="563" ht="15">
      <c r="D563" s="83"/>
    </row>
    <row r="564" ht="15">
      <c r="D564" s="83"/>
    </row>
    <row r="565" ht="15">
      <c r="D565" s="83"/>
    </row>
    <row r="566" ht="15">
      <c r="D566" s="83"/>
    </row>
    <row r="567" ht="15">
      <c r="D567" s="83"/>
    </row>
    <row r="568" ht="15">
      <c r="D568" s="83"/>
    </row>
    <row r="569" ht="15">
      <c r="D569" s="83"/>
    </row>
    <row r="570" ht="15">
      <c r="D570" s="83"/>
    </row>
    <row r="571" ht="15">
      <c r="D571" s="83"/>
    </row>
    <row r="572" ht="15">
      <c r="D572" s="83"/>
    </row>
    <row r="573" ht="15">
      <c r="D573" s="83"/>
    </row>
    <row r="574" ht="15">
      <c r="D574" s="83"/>
    </row>
    <row r="575" ht="15">
      <c r="D575" s="83"/>
    </row>
    <row r="576" ht="15">
      <c r="D576" s="83"/>
    </row>
    <row r="577" ht="15">
      <c r="D577" s="83"/>
    </row>
    <row r="578" ht="15">
      <c r="D578" s="83"/>
    </row>
    <row r="579" ht="15">
      <c r="D579" s="83"/>
    </row>
    <row r="580" ht="15">
      <c r="D580" s="83"/>
    </row>
    <row r="581" ht="15">
      <c r="D581" s="83"/>
    </row>
    <row r="582" ht="15">
      <c r="D582" s="83"/>
    </row>
    <row r="583" ht="15">
      <c r="D583" s="83"/>
    </row>
    <row r="584" ht="15">
      <c r="D584" s="83"/>
    </row>
    <row r="585" ht="15">
      <c r="D585" s="83"/>
    </row>
    <row r="586" ht="15">
      <c r="D586" s="83"/>
    </row>
    <row r="587" ht="15">
      <c r="D587" s="83"/>
    </row>
    <row r="588" ht="15">
      <c r="D588" s="83"/>
    </row>
    <row r="589" ht="15">
      <c r="D589" s="83"/>
    </row>
    <row r="590" ht="15">
      <c r="D590" s="83"/>
    </row>
    <row r="591" ht="15">
      <c r="D591" s="83"/>
    </row>
    <row r="592" ht="15">
      <c r="D592" s="83"/>
    </row>
    <row r="593" ht="15">
      <c r="D593" s="83"/>
    </row>
    <row r="594" ht="15">
      <c r="D594" s="83"/>
    </row>
    <row r="595" ht="15">
      <c r="D595" s="83"/>
    </row>
    <row r="596" ht="15">
      <c r="D596" s="83"/>
    </row>
    <row r="597" ht="15">
      <c r="D597" s="83"/>
    </row>
    <row r="598" ht="15">
      <c r="D598" s="83"/>
    </row>
    <row r="599" ht="15">
      <c r="D599" s="83"/>
    </row>
    <row r="600" ht="15">
      <c r="D600" s="83"/>
    </row>
    <row r="601" ht="15">
      <c r="D601" s="83"/>
    </row>
    <row r="602" ht="15">
      <c r="D602" s="83"/>
    </row>
    <row r="603" ht="15">
      <c r="D603" s="83"/>
    </row>
    <row r="604" ht="15">
      <c r="D604" s="83"/>
    </row>
    <row r="605" ht="15">
      <c r="D605" s="83"/>
    </row>
    <row r="606" ht="15">
      <c r="D606" s="83"/>
    </row>
    <row r="607" ht="15">
      <c r="D607" s="83"/>
    </row>
    <row r="608" ht="15">
      <c r="D608" s="83"/>
    </row>
    <row r="609" ht="15">
      <c r="D609" s="83"/>
    </row>
    <row r="610" ht="15">
      <c r="D610" s="83"/>
    </row>
    <row r="611" ht="15">
      <c r="D611" s="83"/>
    </row>
    <row r="612" ht="15">
      <c r="D612" s="83"/>
    </row>
    <row r="613" ht="15">
      <c r="D613" s="83"/>
    </row>
    <row r="614" ht="15">
      <c r="D614" s="83"/>
    </row>
    <row r="615" ht="15">
      <c r="D615" s="83"/>
    </row>
    <row r="616" ht="15">
      <c r="D616" s="83"/>
    </row>
    <row r="617" ht="15">
      <c r="D617" s="83"/>
    </row>
    <row r="618" ht="15">
      <c r="D618" s="83"/>
    </row>
    <row r="619" ht="15">
      <c r="D619" s="83"/>
    </row>
    <row r="620" ht="15">
      <c r="D620" s="83"/>
    </row>
    <row r="621" ht="15">
      <c r="D621" s="83"/>
    </row>
    <row r="622" ht="15">
      <c r="D622" s="83"/>
    </row>
    <row r="623" ht="15">
      <c r="D623" s="83"/>
    </row>
    <row r="624" ht="15">
      <c r="D624" s="83"/>
    </row>
    <row r="625" ht="15">
      <c r="D625" s="83"/>
    </row>
    <row r="626" ht="15">
      <c r="D626" s="83"/>
    </row>
    <row r="627" ht="15">
      <c r="D627" s="83"/>
    </row>
    <row r="628" ht="15">
      <c r="D628" s="83"/>
    </row>
    <row r="629" ht="15">
      <c r="D629" s="83"/>
    </row>
    <row r="630" ht="15">
      <c r="D630" s="83"/>
    </row>
    <row r="631" ht="15">
      <c r="D631" s="83"/>
    </row>
    <row r="632" ht="15">
      <c r="D632" s="83"/>
    </row>
    <row r="633" ht="15">
      <c r="D633" s="83"/>
    </row>
    <row r="634" ht="15">
      <c r="D634" s="83"/>
    </row>
    <row r="635" ht="15">
      <c r="D635" s="83"/>
    </row>
    <row r="636" ht="15">
      <c r="D636" s="83"/>
    </row>
    <row r="637" ht="15">
      <c r="D637" s="83"/>
    </row>
    <row r="638" ht="15">
      <c r="D638" s="83"/>
    </row>
    <row r="639" ht="15">
      <c r="D639" s="83"/>
    </row>
    <row r="640" ht="15">
      <c r="D640" s="83"/>
    </row>
    <row r="641" ht="15">
      <c r="D641" s="83"/>
    </row>
    <row r="642" ht="15">
      <c r="D642" s="83"/>
    </row>
    <row r="643" ht="15">
      <c r="D643" s="83"/>
    </row>
    <row r="644" ht="15">
      <c r="D644" s="83"/>
    </row>
    <row r="645" ht="15">
      <c r="D645" s="83"/>
    </row>
    <row r="646" ht="15">
      <c r="D646" s="83"/>
    </row>
    <row r="647" ht="15">
      <c r="D647" s="83"/>
    </row>
    <row r="648" ht="15">
      <c r="D648" s="83"/>
    </row>
    <row r="649" ht="15">
      <c r="D649" s="83"/>
    </row>
    <row r="650" ht="15">
      <c r="D650" s="83"/>
    </row>
    <row r="651" ht="15">
      <c r="D651" s="83"/>
    </row>
    <row r="652" ht="15">
      <c r="D652" s="83"/>
    </row>
    <row r="653" ht="15">
      <c r="D653" s="83"/>
    </row>
    <row r="654" ht="15">
      <c r="D654" s="83"/>
    </row>
    <row r="655" ht="15">
      <c r="D655" s="83"/>
    </row>
    <row r="656" ht="15">
      <c r="D656" s="83"/>
    </row>
    <row r="657" ht="15">
      <c r="D657" s="83"/>
    </row>
    <row r="658" ht="15">
      <c r="D658" s="83"/>
    </row>
    <row r="659" ht="15">
      <c r="D659" s="83"/>
    </row>
    <row r="660" ht="15">
      <c r="D660" s="83"/>
    </row>
    <row r="661" ht="15">
      <c r="D661" s="83"/>
    </row>
    <row r="662" ht="15">
      <c r="D662" s="83"/>
    </row>
    <row r="663" ht="15">
      <c r="D663" s="83"/>
    </row>
    <row r="664" ht="15">
      <c r="D664" s="83"/>
    </row>
    <row r="665" ht="15">
      <c r="D665" s="83"/>
    </row>
    <row r="666" ht="15">
      <c r="D666" s="83"/>
    </row>
    <row r="667" ht="15">
      <c r="D667" s="83"/>
    </row>
    <row r="668" ht="15">
      <c r="D668" s="83"/>
    </row>
    <row r="669" ht="15">
      <c r="D669" s="83"/>
    </row>
    <row r="670" ht="15">
      <c r="D670" s="83"/>
    </row>
    <row r="671" ht="15">
      <c r="D671" s="83"/>
    </row>
    <row r="672" ht="15">
      <c r="D672" s="83"/>
    </row>
    <row r="673" ht="15">
      <c r="D673" s="83"/>
    </row>
    <row r="674" ht="15">
      <c r="D674" s="83"/>
    </row>
    <row r="675" ht="15">
      <c r="D675" s="83"/>
    </row>
    <row r="676" ht="15">
      <c r="D676" s="83"/>
    </row>
    <row r="677" ht="15">
      <c r="D677" s="83"/>
    </row>
    <row r="678" ht="15">
      <c r="D678" s="83"/>
    </row>
    <row r="679" ht="15">
      <c r="D679" s="83"/>
    </row>
    <row r="680" ht="15">
      <c r="D680" s="83"/>
    </row>
    <row r="681" ht="15">
      <c r="D681" s="83"/>
    </row>
    <row r="682" ht="15">
      <c r="D682" s="83"/>
    </row>
    <row r="683" ht="15">
      <c r="D683" s="83"/>
    </row>
    <row r="684" ht="15">
      <c r="D684" s="83"/>
    </row>
    <row r="685" ht="15">
      <c r="D685" s="83"/>
    </row>
    <row r="686" ht="15">
      <c r="D686" s="83"/>
    </row>
    <row r="687" ht="15">
      <c r="D687" s="83"/>
    </row>
    <row r="688" ht="15">
      <c r="D688" s="83"/>
    </row>
    <row r="689" ht="15">
      <c r="D689" s="83"/>
    </row>
    <row r="690" ht="15">
      <c r="D690" s="83"/>
    </row>
    <row r="691" ht="15">
      <c r="D691" s="83"/>
    </row>
    <row r="692" ht="15">
      <c r="D692" s="83"/>
    </row>
    <row r="693" ht="15">
      <c r="D693" s="83"/>
    </row>
    <row r="694" ht="15">
      <c r="D694" s="83"/>
    </row>
    <row r="695" ht="15">
      <c r="D695" s="83"/>
    </row>
    <row r="696" ht="15">
      <c r="D696" s="83"/>
    </row>
    <row r="697" ht="15">
      <c r="D697" s="83"/>
    </row>
    <row r="698" ht="15">
      <c r="D698" s="83"/>
    </row>
    <row r="699" ht="15">
      <c r="D699" s="83"/>
    </row>
    <row r="700" ht="15">
      <c r="D700" s="83"/>
    </row>
    <row r="701" ht="15">
      <c r="D701" s="83"/>
    </row>
    <row r="702" ht="15">
      <c r="D702" s="83"/>
    </row>
    <row r="703" ht="15">
      <c r="D703" s="83"/>
    </row>
    <row r="704" ht="15">
      <c r="D704" s="83"/>
    </row>
    <row r="705" ht="15">
      <c r="D705" s="83"/>
    </row>
    <row r="706" ht="15">
      <c r="D706" s="83"/>
    </row>
    <row r="707" ht="15">
      <c r="D707" s="83"/>
    </row>
    <row r="708" ht="15">
      <c r="D708" s="83"/>
    </row>
    <row r="709" ht="15">
      <c r="D709" s="83"/>
    </row>
    <row r="710" ht="15">
      <c r="D710" s="83"/>
    </row>
    <row r="711" ht="15">
      <c r="D711" s="83"/>
    </row>
    <row r="712" ht="15">
      <c r="D712" s="83"/>
    </row>
    <row r="713" ht="15">
      <c r="D713" s="83"/>
    </row>
    <row r="714" ht="15">
      <c r="D714" s="83"/>
    </row>
    <row r="715" ht="15">
      <c r="D715" s="83"/>
    </row>
    <row r="716" ht="15">
      <c r="D716" s="83"/>
    </row>
    <row r="717" ht="15">
      <c r="D717" s="83"/>
    </row>
    <row r="718" ht="15">
      <c r="D718" s="83"/>
    </row>
    <row r="719" ht="15">
      <c r="D719" s="83"/>
    </row>
    <row r="720" ht="15">
      <c r="D720" s="83"/>
    </row>
    <row r="721" ht="15">
      <c r="D721" s="83"/>
    </row>
    <row r="722" ht="15">
      <c r="D722" s="83"/>
    </row>
    <row r="723" ht="15">
      <c r="D723" s="83"/>
    </row>
    <row r="724" ht="15">
      <c r="D724" s="83"/>
    </row>
    <row r="725" ht="15">
      <c r="D725" s="83"/>
    </row>
    <row r="726" ht="15">
      <c r="D726" s="83"/>
    </row>
    <row r="727" ht="15">
      <c r="D727" s="83"/>
    </row>
    <row r="728" ht="15">
      <c r="D728" s="83"/>
    </row>
    <row r="729" ht="15">
      <c r="D729" s="83"/>
    </row>
    <row r="730" ht="15">
      <c r="D730" s="83"/>
    </row>
    <row r="731" ht="15">
      <c r="D731" s="83"/>
    </row>
    <row r="732" ht="15">
      <c r="D732" s="83"/>
    </row>
    <row r="733" ht="15">
      <c r="D733" s="83"/>
    </row>
    <row r="734" ht="15">
      <c r="D734" s="83"/>
    </row>
    <row r="735" ht="15">
      <c r="D735" s="83"/>
    </row>
    <row r="736" ht="15">
      <c r="D736" s="83"/>
    </row>
    <row r="737" ht="15">
      <c r="D737" s="83"/>
    </row>
    <row r="738" ht="15">
      <c r="D738" s="83"/>
    </row>
    <row r="739" ht="15">
      <c r="D739" s="83"/>
    </row>
    <row r="740" ht="15">
      <c r="D740" s="83"/>
    </row>
    <row r="741" ht="15">
      <c r="D741" s="83"/>
    </row>
    <row r="742" ht="15">
      <c r="D742" s="83"/>
    </row>
    <row r="743" ht="15">
      <c r="D743" s="83"/>
    </row>
    <row r="744" ht="15">
      <c r="D744" s="83"/>
    </row>
    <row r="745" ht="15">
      <c r="D745" s="83"/>
    </row>
    <row r="746" ht="15">
      <c r="D746" s="83"/>
    </row>
    <row r="747" ht="15">
      <c r="D747" s="83"/>
    </row>
    <row r="748" ht="15">
      <c r="D748" s="83"/>
    </row>
    <row r="749" ht="15">
      <c r="D749" s="83"/>
    </row>
    <row r="750" ht="15">
      <c r="D750" s="83"/>
    </row>
    <row r="751" ht="15">
      <c r="D751" s="83"/>
    </row>
    <row r="752" ht="15">
      <c r="D752" s="83"/>
    </row>
    <row r="753" ht="15">
      <c r="D753" s="83"/>
    </row>
    <row r="754" ht="15">
      <c r="D754" s="83"/>
    </row>
    <row r="755" ht="15">
      <c r="D755" s="83"/>
    </row>
    <row r="756" ht="15">
      <c r="D756" s="83"/>
    </row>
    <row r="757" ht="15">
      <c r="D757" s="83"/>
    </row>
    <row r="758" ht="15">
      <c r="D758" s="83"/>
    </row>
    <row r="759" ht="15">
      <c r="D759" s="83"/>
    </row>
    <row r="760" ht="15">
      <c r="D760" s="83"/>
    </row>
    <row r="761" ht="15">
      <c r="D761" s="83"/>
    </row>
    <row r="762" ht="15">
      <c r="D762" s="83"/>
    </row>
    <row r="763" ht="15">
      <c r="D763" s="83"/>
    </row>
    <row r="764" ht="15">
      <c r="D764" s="83"/>
    </row>
    <row r="765" ht="15">
      <c r="D765" s="83"/>
    </row>
    <row r="766" ht="15">
      <c r="D766" s="83"/>
    </row>
    <row r="767" ht="15">
      <c r="D767" s="83"/>
    </row>
    <row r="768" ht="15">
      <c r="D768" s="83"/>
    </row>
    <row r="769" ht="15">
      <c r="D769" s="83"/>
    </row>
    <row r="770" ht="15">
      <c r="D770" s="83"/>
    </row>
    <row r="771" ht="15">
      <c r="D771" s="83"/>
    </row>
    <row r="772" ht="15">
      <c r="D772" s="83"/>
    </row>
    <row r="773" ht="15">
      <c r="D773" s="83"/>
    </row>
    <row r="774" ht="15">
      <c r="D774" s="83"/>
    </row>
    <row r="775" ht="15">
      <c r="D775" s="83"/>
    </row>
    <row r="776" ht="15">
      <c r="D776" s="83"/>
    </row>
    <row r="777" ht="15">
      <c r="D777" s="83"/>
    </row>
    <row r="778" ht="15">
      <c r="D778" s="83"/>
    </row>
    <row r="779" ht="15">
      <c r="D779" s="83"/>
    </row>
    <row r="780" ht="15">
      <c r="D780" s="83"/>
    </row>
    <row r="781" ht="15">
      <c r="D781" s="83"/>
    </row>
    <row r="782" ht="15">
      <c r="D782" s="83"/>
    </row>
    <row r="783" ht="15">
      <c r="D783" s="83"/>
    </row>
    <row r="784" ht="15">
      <c r="D784" s="83"/>
    </row>
    <row r="785" ht="15">
      <c r="D785" s="83"/>
    </row>
    <row r="786" ht="15">
      <c r="D786" s="83"/>
    </row>
    <row r="787" ht="15">
      <c r="D787" s="83"/>
    </row>
    <row r="788" ht="15">
      <c r="D788" s="83"/>
    </row>
    <row r="789" ht="15">
      <c r="D789" s="83"/>
    </row>
    <row r="790" ht="15">
      <c r="D790" s="83"/>
    </row>
    <row r="791" ht="15">
      <c r="D791" s="83"/>
    </row>
    <row r="792" ht="15">
      <c r="D792" s="83"/>
    </row>
    <row r="793" ht="15">
      <c r="D793" s="83"/>
    </row>
    <row r="794" ht="15">
      <c r="D794" s="83"/>
    </row>
    <row r="795" ht="15">
      <c r="D795" s="83"/>
    </row>
    <row r="796" ht="15">
      <c r="D796" s="83"/>
    </row>
    <row r="797" ht="15">
      <c r="D797" s="83"/>
    </row>
    <row r="798" ht="15">
      <c r="D798" s="83"/>
    </row>
    <row r="799" ht="15">
      <c r="D799" s="83"/>
    </row>
    <row r="800" ht="15">
      <c r="D800" s="83"/>
    </row>
    <row r="801" ht="15">
      <c r="D801" s="83"/>
    </row>
    <row r="802" ht="15">
      <c r="D802" s="83"/>
    </row>
    <row r="803" ht="15">
      <c r="D803" s="83"/>
    </row>
    <row r="804" ht="15">
      <c r="D804" s="83"/>
    </row>
    <row r="805" ht="15">
      <c r="D805" s="83"/>
    </row>
    <row r="806" ht="15">
      <c r="D806" s="83"/>
    </row>
    <row r="807" ht="15">
      <c r="D807" s="83"/>
    </row>
    <row r="808" ht="15">
      <c r="D808" s="83"/>
    </row>
    <row r="809" ht="15">
      <c r="D809" s="83"/>
    </row>
    <row r="810" ht="15">
      <c r="D810" s="83"/>
    </row>
    <row r="811" ht="15">
      <c r="D811" s="83"/>
    </row>
    <row r="812" ht="15">
      <c r="D812" s="83"/>
    </row>
    <row r="813" ht="15">
      <c r="D813" s="83"/>
    </row>
    <row r="814" ht="15">
      <c r="D814" s="83"/>
    </row>
    <row r="815" ht="15">
      <c r="D815" s="83"/>
    </row>
    <row r="816" ht="15">
      <c r="D816" s="83"/>
    </row>
    <row r="817" ht="15">
      <c r="D817" s="83"/>
    </row>
    <row r="818" ht="15">
      <c r="D818" s="83"/>
    </row>
    <row r="819" ht="15">
      <c r="D819" s="83"/>
    </row>
    <row r="820" ht="15">
      <c r="D820" s="83"/>
    </row>
    <row r="821" ht="15">
      <c r="D821" s="83"/>
    </row>
    <row r="822" ht="15">
      <c r="D822" s="83"/>
    </row>
    <row r="823" ht="15">
      <c r="D823" s="83"/>
    </row>
    <row r="824" ht="15">
      <c r="D824" s="83"/>
    </row>
    <row r="825" ht="15">
      <c r="D825" s="83"/>
    </row>
    <row r="826" ht="15">
      <c r="D826" s="83"/>
    </row>
    <row r="827" ht="15">
      <c r="D827" s="83"/>
    </row>
    <row r="828" ht="15">
      <c r="D828" s="83"/>
    </row>
    <row r="829" ht="15">
      <c r="D829" s="83"/>
    </row>
    <row r="830" ht="15">
      <c r="D830" s="83"/>
    </row>
    <row r="831" ht="15">
      <c r="D831" s="83"/>
    </row>
    <row r="832" ht="15">
      <c r="D832" s="83"/>
    </row>
    <row r="833" ht="15">
      <c r="D833" s="83"/>
    </row>
    <row r="834" ht="15">
      <c r="D834" s="83"/>
    </row>
    <row r="835" ht="15">
      <c r="D835" s="83"/>
    </row>
    <row r="836" ht="15">
      <c r="D836" s="83"/>
    </row>
    <row r="837" ht="15">
      <c r="D837" s="83"/>
    </row>
    <row r="838" ht="15">
      <c r="D838" s="83"/>
    </row>
    <row r="839" ht="15">
      <c r="D839" s="83"/>
    </row>
    <row r="840" ht="15">
      <c r="D840" s="83"/>
    </row>
    <row r="841" ht="15">
      <c r="D841" s="83"/>
    </row>
    <row r="842" ht="15">
      <c r="D842" s="83"/>
    </row>
    <row r="843" ht="15">
      <c r="D843" s="83"/>
    </row>
    <row r="844" ht="15">
      <c r="D844" s="83"/>
    </row>
    <row r="845" ht="15">
      <c r="D845" s="83"/>
    </row>
    <row r="846" ht="15">
      <c r="D846" s="83"/>
    </row>
    <row r="847" ht="15">
      <c r="D847" s="83"/>
    </row>
    <row r="848" ht="15">
      <c r="D848" s="83"/>
    </row>
    <row r="849" ht="15">
      <c r="D849" s="83"/>
    </row>
    <row r="850" ht="15">
      <c r="D850" s="83"/>
    </row>
    <row r="851" ht="15">
      <c r="D851" s="83"/>
    </row>
    <row r="852" ht="15">
      <c r="D852" s="83"/>
    </row>
    <row r="853" ht="15">
      <c r="D853" s="83"/>
    </row>
    <row r="854" ht="15">
      <c r="D854" s="83"/>
    </row>
    <row r="855" ht="15">
      <c r="D855" s="83"/>
    </row>
    <row r="856" ht="15">
      <c r="D856" s="83"/>
    </row>
    <row r="857" ht="15">
      <c r="D857" s="83"/>
    </row>
    <row r="858" ht="15">
      <c r="D858" s="83"/>
    </row>
    <row r="859" ht="15">
      <c r="D859" s="83"/>
    </row>
    <row r="860" ht="15">
      <c r="D860" s="83"/>
    </row>
    <row r="861" ht="15">
      <c r="D861" s="83"/>
    </row>
    <row r="862" ht="15">
      <c r="D862" s="83"/>
    </row>
    <row r="863" ht="15">
      <c r="D863" s="83"/>
    </row>
    <row r="864" ht="15">
      <c r="D864" s="83"/>
    </row>
    <row r="865" ht="15">
      <c r="D865" s="83"/>
    </row>
    <row r="866" ht="15">
      <c r="D866" s="83"/>
    </row>
    <row r="867" ht="15">
      <c r="D867" s="83"/>
    </row>
    <row r="868" ht="15">
      <c r="D868" s="83"/>
    </row>
    <row r="869" ht="15">
      <c r="D869" s="83"/>
    </row>
    <row r="870" ht="15">
      <c r="D870" s="83"/>
    </row>
    <row r="871" ht="15">
      <c r="D871" s="83"/>
    </row>
    <row r="872" ht="15">
      <c r="D872" s="83"/>
    </row>
    <row r="873" ht="15">
      <c r="D873" s="83"/>
    </row>
    <row r="874" ht="15">
      <c r="D874" s="83"/>
    </row>
    <row r="875" ht="15">
      <c r="D875" s="83"/>
    </row>
    <row r="876" ht="15">
      <c r="D876" s="83"/>
    </row>
    <row r="877" ht="15">
      <c r="D877" s="83"/>
    </row>
    <row r="878" ht="15">
      <c r="D878" s="83"/>
    </row>
    <row r="879" ht="15">
      <c r="D879" s="83"/>
    </row>
    <row r="880" ht="15">
      <c r="D880" s="83"/>
    </row>
    <row r="881" ht="15">
      <c r="D881" s="83"/>
    </row>
    <row r="882" ht="15">
      <c r="D882" s="83"/>
    </row>
    <row r="883" ht="15">
      <c r="D883" s="83"/>
    </row>
    <row r="884" ht="15">
      <c r="D884" s="83"/>
    </row>
    <row r="885" ht="15">
      <c r="D885" s="83"/>
    </row>
    <row r="886" ht="15">
      <c r="D886" s="83"/>
    </row>
    <row r="887" ht="15">
      <c r="D887" s="83"/>
    </row>
    <row r="888" ht="15">
      <c r="D888" s="83"/>
    </row>
    <row r="889" ht="15">
      <c r="D889" s="83"/>
    </row>
    <row r="890" ht="15">
      <c r="D890" s="83"/>
    </row>
    <row r="891" ht="15">
      <c r="D891" s="83"/>
    </row>
    <row r="892" ht="15">
      <c r="D892" s="83"/>
    </row>
    <row r="893" ht="15">
      <c r="D893" s="83"/>
    </row>
    <row r="894" ht="15">
      <c r="D894" s="83"/>
    </row>
    <row r="895" ht="15">
      <c r="D895" s="83"/>
    </row>
    <row r="896" ht="15">
      <c r="D896" s="83"/>
    </row>
    <row r="897" ht="15">
      <c r="D897" s="83"/>
    </row>
    <row r="898" ht="15">
      <c r="D898" s="83"/>
    </row>
    <row r="899" ht="15">
      <c r="D899" s="83"/>
    </row>
    <row r="900" ht="15">
      <c r="D900" s="83"/>
    </row>
    <row r="901" ht="15">
      <c r="D901" s="83"/>
    </row>
    <row r="902" ht="15">
      <c r="D902" s="83"/>
    </row>
    <row r="903" ht="15">
      <c r="D903" s="83"/>
    </row>
    <row r="904" ht="15">
      <c r="D904" s="83"/>
    </row>
    <row r="905" ht="15">
      <c r="D905" s="83"/>
    </row>
    <row r="906" ht="15">
      <c r="D906" s="83"/>
    </row>
    <row r="907" ht="15">
      <c r="D907" s="83"/>
    </row>
    <row r="908" ht="15">
      <c r="D908" s="83"/>
    </row>
    <row r="909" ht="15">
      <c r="D909" s="83"/>
    </row>
    <row r="910" ht="15">
      <c r="D910" s="83"/>
    </row>
    <row r="911" ht="15">
      <c r="D911" s="83"/>
    </row>
    <row r="912" ht="15">
      <c r="D912" s="83"/>
    </row>
    <row r="913" ht="15">
      <c r="D913" s="83"/>
    </row>
    <row r="914" ht="15">
      <c r="D914" s="83"/>
    </row>
    <row r="915" ht="15">
      <c r="D915" s="83"/>
    </row>
    <row r="916" ht="15">
      <c r="D916" s="83"/>
    </row>
    <row r="917" ht="15">
      <c r="D917" s="83"/>
    </row>
    <row r="918" ht="15">
      <c r="D918" s="83"/>
    </row>
    <row r="919" ht="15">
      <c r="D919" s="83"/>
    </row>
    <row r="920" ht="15">
      <c r="D920" s="83"/>
    </row>
    <row r="921" ht="15">
      <c r="D921" s="83"/>
    </row>
    <row r="922" ht="15">
      <c r="D922" s="83"/>
    </row>
    <row r="923" ht="15">
      <c r="D923" s="83"/>
    </row>
    <row r="924" ht="15">
      <c r="D924" s="83"/>
    </row>
    <row r="925" ht="15">
      <c r="D925" s="83"/>
    </row>
    <row r="926" ht="15">
      <c r="D926" s="83"/>
    </row>
    <row r="927" ht="15">
      <c r="D927" s="83"/>
    </row>
    <row r="928" ht="15">
      <c r="D928" s="83"/>
    </row>
    <row r="929" ht="15">
      <c r="D929" s="83"/>
    </row>
    <row r="930" ht="15">
      <c r="D930" s="83"/>
    </row>
    <row r="931" ht="15">
      <c r="D931" s="83"/>
    </row>
    <row r="932" ht="15">
      <c r="D932" s="83"/>
    </row>
    <row r="933" ht="15">
      <c r="D933" s="83"/>
    </row>
    <row r="934" ht="15">
      <c r="D934" s="83"/>
    </row>
    <row r="935" ht="15">
      <c r="D935" s="83"/>
    </row>
    <row r="936" ht="15">
      <c r="D936" s="83"/>
    </row>
    <row r="937" ht="15">
      <c r="D937" s="83"/>
    </row>
    <row r="938" ht="15">
      <c r="D938" s="83"/>
    </row>
    <row r="939" ht="15">
      <c r="D939" s="83"/>
    </row>
    <row r="940" ht="15">
      <c r="D940" s="83"/>
    </row>
    <row r="941" ht="15">
      <c r="D941" s="83"/>
    </row>
    <row r="942" ht="15">
      <c r="D942" s="83"/>
    </row>
    <row r="943" ht="15">
      <c r="D943" s="83"/>
    </row>
    <row r="944" ht="15">
      <c r="D944" s="83"/>
    </row>
    <row r="945" ht="15">
      <c r="D945" s="83"/>
    </row>
    <row r="946" ht="15">
      <c r="D946" s="83"/>
    </row>
    <row r="947" ht="15">
      <c r="D947" s="83"/>
    </row>
    <row r="948" ht="15">
      <c r="D948" s="83"/>
    </row>
    <row r="949" ht="15">
      <c r="D949" s="83"/>
    </row>
    <row r="950" ht="15">
      <c r="D950" s="83"/>
    </row>
    <row r="951" ht="15">
      <c r="D951" s="83"/>
    </row>
    <row r="952" ht="15">
      <c r="D952" s="83"/>
    </row>
    <row r="953" ht="15">
      <c r="D953" s="83"/>
    </row>
    <row r="954" ht="15">
      <c r="D954" s="83"/>
    </row>
    <row r="955" ht="15">
      <c r="D955" s="83"/>
    </row>
    <row r="956" ht="15">
      <c r="D956" s="83"/>
    </row>
    <row r="957" ht="15">
      <c r="D957" s="83"/>
    </row>
    <row r="958" ht="15">
      <c r="D958" s="83"/>
    </row>
    <row r="959" ht="15">
      <c r="D959" s="83"/>
    </row>
    <row r="960" ht="15">
      <c r="D960" s="83"/>
    </row>
    <row r="961" ht="15">
      <c r="D961" s="83"/>
    </row>
    <row r="962" ht="15">
      <c r="D962" s="83"/>
    </row>
    <row r="963" ht="15">
      <c r="D963" s="83"/>
    </row>
    <row r="964" ht="15">
      <c r="D964" s="83"/>
    </row>
    <row r="965" ht="15">
      <c r="D965" s="83"/>
    </row>
    <row r="966" ht="15">
      <c r="D966" s="83"/>
    </row>
    <row r="967" ht="15">
      <c r="D967" s="83"/>
    </row>
    <row r="968" ht="15">
      <c r="D968" s="83"/>
    </row>
    <row r="969" ht="15">
      <c r="D969" s="83"/>
    </row>
    <row r="970" ht="15">
      <c r="D970" s="83"/>
    </row>
    <row r="971" ht="15">
      <c r="D971" s="83"/>
    </row>
    <row r="972" ht="15">
      <c r="D972" s="83"/>
    </row>
    <row r="973" ht="15">
      <c r="D973" s="83"/>
    </row>
    <row r="974" ht="15">
      <c r="D974" s="83"/>
    </row>
    <row r="975" ht="15">
      <c r="D975" s="83"/>
    </row>
    <row r="976" ht="15">
      <c r="D976" s="83"/>
    </row>
    <row r="977" ht="15">
      <c r="D977" s="83"/>
    </row>
    <row r="978" ht="15">
      <c r="D978" s="83"/>
    </row>
    <row r="979" ht="15">
      <c r="D979" s="83"/>
    </row>
    <row r="980" ht="15">
      <c r="D980" s="83"/>
    </row>
    <row r="981" ht="15">
      <c r="D981" s="83"/>
    </row>
    <row r="982" ht="15">
      <c r="D982" s="83"/>
    </row>
    <row r="983" ht="15">
      <c r="D983" s="83"/>
    </row>
    <row r="984" ht="15">
      <c r="D984" s="83"/>
    </row>
    <row r="985" ht="15">
      <c r="D985" s="83"/>
    </row>
    <row r="986" ht="15">
      <c r="D986" s="83"/>
    </row>
    <row r="987" ht="15">
      <c r="D987" s="83"/>
    </row>
    <row r="988" ht="15">
      <c r="D988" s="83"/>
    </row>
    <row r="989" ht="15">
      <c r="D989" s="83"/>
    </row>
    <row r="990" ht="15">
      <c r="D990" s="83"/>
    </row>
    <row r="991" ht="15">
      <c r="D991" s="83"/>
    </row>
    <row r="992" ht="15">
      <c r="D992" s="83"/>
    </row>
    <row r="993" ht="15">
      <c r="D993" s="83"/>
    </row>
    <row r="994" ht="15">
      <c r="D994" s="83"/>
    </row>
    <row r="995" ht="15">
      <c r="D995" s="83"/>
    </row>
    <row r="996" ht="15">
      <c r="D996" s="83"/>
    </row>
    <row r="997" ht="15">
      <c r="D997" s="83"/>
    </row>
    <row r="998" ht="15">
      <c r="D998" s="83"/>
    </row>
    <row r="999" ht="15">
      <c r="D999" s="83"/>
    </row>
    <row r="1000" ht="15">
      <c r="D1000" s="83"/>
    </row>
    <row r="1001" ht="15">
      <c r="D1001" s="83"/>
    </row>
    <row r="1002" ht="15">
      <c r="D1002" s="83"/>
    </row>
    <row r="1003" ht="15">
      <c r="D1003" s="83"/>
    </row>
    <row r="1004" ht="15">
      <c r="D1004" s="83"/>
    </row>
    <row r="1005" ht="15">
      <c r="D1005" s="83"/>
    </row>
    <row r="1006" ht="15">
      <c r="D1006" s="83"/>
    </row>
    <row r="1007" ht="15">
      <c r="D1007" s="83"/>
    </row>
    <row r="1008" ht="15">
      <c r="D1008" s="83"/>
    </row>
    <row r="1009" ht="15">
      <c r="D1009" s="83"/>
    </row>
    <row r="1010" ht="15">
      <c r="D1010" s="83"/>
    </row>
    <row r="1011" ht="15">
      <c r="D1011" s="83"/>
    </row>
    <row r="1012" ht="15">
      <c r="D1012" s="83"/>
    </row>
    <row r="1013" ht="15">
      <c r="D1013" s="83"/>
    </row>
    <row r="1014" ht="15">
      <c r="D1014" s="83"/>
    </row>
    <row r="1015" ht="15">
      <c r="D1015" s="83"/>
    </row>
    <row r="1016" ht="15">
      <c r="D1016" s="83"/>
    </row>
    <row r="1017" ht="15">
      <c r="D1017" s="83"/>
    </row>
    <row r="1018" ht="15">
      <c r="D1018" s="83"/>
    </row>
    <row r="1019" ht="15">
      <c r="D1019" s="83"/>
    </row>
    <row r="1020" ht="15">
      <c r="D1020" s="83"/>
    </row>
    <row r="1021" ht="15">
      <c r="D1021" s="83"/>
    </row>
    <row r="1022" ht="15">
      <c r="D1022" s="83"/>
    </row>
    <row r="1023" ht="15">
      <c r="D1023" s="83"/>
    </row>
    <row r="1024" ht="15">
      <c r="D1024" s="83"/>
    </row>
    <row r="1025" ht="15">
      <c r="D1025" s="83"/>
    </row>
    <row r="1026" ht="15">
      <c r="D1026" s="83"/>
    </row>
    <row r="1027" ht="15">
      <c r="D1027" s="83"/>
    </row>
    <row r="1028" ht="15">
      <c r="D1028" s="83"/>
    </row>
  </sheetData>
  <printOptions gridLines="1" horizontalCentered="1" verticalCentered="1"/>
  <pageMargins left="0.7874015748031497" right="0.7874015748031497" top="0.7874015748031497" bottom="0.7874015748031497" header="0.31496062992125984" footer="0.31496062992125984"/>
  <pageSetup fitToHeight="1" fitToWidth="1" horizontalDpi="240" verticalDpi="240" orientation="portrait" scale="94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9"/>
  <dimension ref="B1:J30"/>
  <sheetViews>
    <sheetView workbookViewId="0" topLeftCell="A1">
      <selection activeCell="C4" sqref="C4"/>
    </sheetView>
  </sheetViews>
  <sheetFormatPr defaultColWidth="12.57421875" defaultRowHeight="15"/>
  <cols>
    <col min="1" max="1" width="1.8515625" style="32" customWidth="1"/>
    <col min="2" max="2" width="10.421875" style="32" customWidth="1"/>
    <col min="3" max="3" width="11.7109375" style="32" customWidth="1"/>
    <col min="4" max="4" width="12.7109375" style="32" customWidth="1"/>
    <col min="5" max="5" width="12.00390625" style="32" customWidth="1"/>
    <col min="6" max="6" width="11.421875" style="32" customWidth="1"/>
    <col min="7" max="8" width="11.28125" style="32" customWidth="1"/>
    <col min="9" max="16384" width="14.00390625" style="32" customWidth="1"/>
  </cols>
  <sheetData>
    <row r="1" spans="2:8" ht="18.75">
      <c r="B1" s="580" t="s">
        <v>154</v>
      </c>
      <c r="C1" s="580"/>
      <c r="D1" s="580"/>
      <c r="E1" s="580"/>
      <c r="F1" s="580"/>
      <c r="G1" s="580"/>
      <c r="H1" s="580"/>
    </row>
    <row r="3" spans="2:8" ht="15.75">
      <c r="B3" s="582" t="s">
        <v>283</v>
      </c>
      <c r="C3" s="582"/>
      <c r="D3" s="582"/>
      <c r="E3" s="582"/>
      <c r="F3" s="582"/>
      <c r="G3" s="583">
        <v>36923</v>
      </c>
      <c r="H3" s="583"/>
    </row>
    <row r="4" spans="3:5" ht="15.75">
      <c r="C4" s="31"/>
      <c r="D4" s="36"/>
      <c r="E4" s="37"/>
    </row>
    <row r="5" spans="3:4" ht="15.75">
      <c r="C5" s="38"/>
      <c r="D5" s="39"/>
    </row>
    <row r="6" spans="2:8" ht="15.75">
      <c r="B6" s="40" t="s">
        <v>70</v>
      </c>
      <c r="C6" s="41" t="s">
        <v>173</v>
      </c>
      <c r="D6" s="42" t="s">
        <v>173</v>
      </c>
      <c r="E6" s="43" t="s">
        <v>174</v>
      </c>
      <c r="F6" s="42" t="s">
        <v>175</v>
      </c>
      <c r="G6" s="43" t="s">
        <v>176</v>
      </c>
      <c r="H6" s="44" t="s">
        <v>177</v>
      </c>
    </row>
    <row r="7" spans="2:8" ht="15.75">
      <c r="B7" s="45" t="s">
        <v>178</v>
      </c>
      <c r="C7" s="46" t="s">
        <v>179</v>
      </c>
      <c r="D7" s="47" t="s">
        <v>180</v>
      </c>
      <c r="E7" s="48" t="s">
        <v>181</v>
      </c>
      <c r="F7" s="47" t="s">
        <v>182</v>
      </c>
      <c r="G7" s="49" t="s">
        <v>183</v>
      </c>
      <c r="H7" s="50" t="s">
        <v>184</v>
      </c>
    </row>
    <row r="8" spans="2:8" ht="15.75">
      <c r="B8" s="51">
        <v>102</v>
      </c>
      <c r="C8" s="154">
        <v>455.508</v>
      </c>
      <c r="D8" s="154">
        <v>457.1</v>
      </c>
      <c r="E8" s="155">
        <f>D8-C8</f>
        <v>1.5920000000000414</v>
      </c>
      <c r="F8" s="52">
        <f aca="true" t="shared" si="0" ref="F8:F22">(E8*$C$26)</f>
        <v>15.920000000000414</v>
      </c>
      <c r="G8" s="53">
        <f>IF(F8&gt;0,C$29*E8/B$23,IF(F8=0,0))</f>
        <v>3.53777777777787</v>
      </c>
      <c r="H8" s="52">
        <f aca="true" t="shared" si="1" ref="H8:H21">SUM(F8:G8)</f>
        <v>19.457777777778283</v>
      </c>
    </row>
    <row r="9" spans="2:8" ht="15.75">
      <c r="B9" s="51">
        <v>103</v>
      </c>
      <c r="C9" s="154">
        <v>374.607</v>
      </c>
      <c r="D9" s="154">
        <v>376.902</v>
      </c>
      <c r="E9" s="155">
        <f aca="true" t="shared" si="2" ref="E9:E22">D9-C9</f>
        <v>2.294999999999959</v>
      </c>
      <c r="F9" s="52">
        <f t="shared" si="0"/>
        <v>22.94999999999959</v>
      </c>
      <c r="G9" s="53">
        <f aca="true" t="shared" si="3" ref="G9:G21">IF(F9&gt;0,C$29*E9/B$23,IF(F9=0,0))</f>
        <v>5.099999999999909</v>
      </c>
      <c r="H9" s="54">
        <f t="shared" si="1"/>
        <v>28.0499999999995</v>
      </c>
    </row>
    <row r="10" spans="2:10" ht="15.75">
      <c r="B10" s="51">
        <v>104</v>
      </c>
      <c r="C10" s="154">
        <v>373.201</v>
      </c>
      <c r="D10" s="154">
        <v>374.003</v>
      </c>
      <c r="E10" s="155">
        <f t="shared" si="2"/>
        <v>0.8019999999999641</v>
      </c>
      <c r="F10" s="52">
        <f t="shared" si="0"/>
        <v>8.01999999999964</v>
      </c>
      <c r="G10" s="53">
        <f t="shared" si="3"/>
        <v>1.7822222222221424</v>
      </c>
      <c r="H10" s="54">
        <f t="shared" si="1"/>
        <v>9.802222222221783</v>
      </c>
      <c r="I10" s="30"/>
      <c r="J10" s="31"/>
    </row>
    <row r="11" spans="2:8" ht="15.75">
      <c r="B11" s="51">
        <v>201</v>
      </c>
      <c r="C11" s="154">
        <v>341.369</v>
      </c>
      <c r="D11" s="154">
        <v>342.678</v>
      </c>
      <c r="E11" s="155">
        <f t="shared" si="2"/>
        <v>1.308999999999969</v>
      </c>
      <c r="F11" s="52">
        <f t="shared" si="0"/>
        <v>13.08999999999969</v>
      </c>
      <c r="G11" s="53">
        <f t="shared" si="3"/>
        <v>2.90888888888882</v>
      </c>
      <c r="H11" s="54">
        <f t="shared" si="1"/>
        <v>15.99888888888851</v>
      </c>
    </row>
    <row r="12" spans="2:8" ht="15.75">
      <c r="B12" s="51">
        <v>202</v>
      </c>
      <c r="C12" s="154">
        <v>419.702</v>
      </c>
      <c r="D12" s="154">
        <v>419.702</v>
      </c>
      <c r="E12" s="155">
        <f t="shared" si="2"/>
        <v>0</v>
      </c>
      <c r="F12" s="52">
        <f t="shared" si="0"/>
        <v>0</v>
      </c>
      <c r="G12" s="53">
        <f t="shared" si="3"/>
        <v>0</v>
      </c>
      <c r="H12" s="54">
        <f t="shared" si="1"/>
        <v>0</v>
      </c>
    </row>
    <row r="13" spans="2:8" ht="15.75">
      <c r="B13" s="51">
        <v>203</v>
      </c>
      <c r="C13" s="154">
        <v>221.835</v>
      </c>
      <c r="D13" s="154">
        <v>221.835</v>
      </c>
      <c r="E13" s="155">
        <f t="shared" si="2"/>
        <v>0</v>
      </c>
      <c r="F13" s="52">
        <f t="shared" si="0"/>
        <v>0</v>
      </c>
      <c r="G13" s="53">
        <f t="shared" si="3"/>
        <v>0</v>
      </c>
      <c r="H13" s="54">
        <f t="shared" si="1"/>
        <v>0</v>
      </c>
    </row>
    <row r="14" spans="2:8" ht="15.75">
      <c r="B14" s="51">
        <v>204</v>
      </c>
      <c r="C14" s="154">
        <v>274.874</v>
      </c>
      <c r="D14" s="154">
        <v>274.907</v>
      </c>
      <c r="E14" s="155">
        <f t="shared" si="2"/>
        <v>0.03299999999995862</v>
      </c>
      <c r="F14" s="52">
        <f t="shared" si="0"/>
        <v>0.3299999999995862</v>
      </c>
      <c r="G14" s="53">
        <f t="shared" si="3"/>
        <v>0.07333333333324138</v>
      </c>
      <c r="H14" s="54">
        <f t="shared" si="1"/>
        <v>0.40333333333282756</v>
      </c>
    </row>
    <row r="15" spans="2:8" ht="15.75">
      <c r="B15" s="51">
        <v>301</v>
      </c>
      <c r="C15" s="154">
        <v>585.005</v>
      </c>
      <c r="D15" s="154">
        <v>587.598</v>
      </c>
      <c r="E15" s="155">
        <f t="shared" si="2"/>
        <v>2.592999999999961</v>
      </c>
      <c r="F15" s="52">
        <f t="shared" si="0"/>
        <v>25.92999999999961</v>
      </c>
      <c r="G15" s="53">
        <f t="shared" si="3"/>
        <v>5.762222222222135</v>
      </c>
      <c r="H15" s="54">
        <f t="shared" si="1"/>
        <v>31.692222222221744</v>
      </c>
    </row>
    <row r="16" spans="2:8" ht="15.75">
      <c r="B16" s="51">
        <v>302</v>
      </c>
      <c r="C16" s="154">
        <v>589.088</v>
      </c>
      <c r="D16" s="154">
        <v>590.971</v>
      </c>
      <c r="E16" s="155">
        <f t="shared" si="2"/>
        <v>1.8830000000000382</v>
      </c>
      <c r="F16" s="52">
        <f t="shared" si="0"/>
        <v>18.830000000000382</v>
      </c>
      <c r="G16" s="53">
        <f t="shared" si="3"/>
        <v>4.184444444444529</v>
      </c>
      <c r="H16" s="54">
        <f t="shared" si="1"/>
        <v>23.014444444444912</v>
      </c>
    </row>
    <row r="17" spans="2:8" ht="15.75">
      <c r="B17" s="51">
        <v>303</v>
      </c>
      <c r="C17" s="154">
        <v>155.647</v>
      </c>
      <c r="D17" s="154">
        <v>155.647</v>
      </c>
      <c r="E17" s="155">
        <f t="shared" si="2"/>
        <v>0</v>
      </c>
      <c r="F17" s="52">
        <f t="shared" si="0"/>
        <v>0</v>
      </c>
      <c r="G17" s="53">
        <f t="shared" si="3"/>
        <v>0</v>
      </c>
      <c r="H17" s="54">
        <f t="shared" si="1"/>
        <v>0</v>
      </c>
    </row>
    <row r="18" spans="2:10" ht="15.75">
      <c r="B18" s="51">
        <v>304</v>
      </c>
      <c r="C18" s="154">
        <v>423.091</v>
      </c>
      <c r="D18" s="154">
        <v>423.351</v>
      </c>
      <c r="E18" s="155">
        <f t="shared" si="2"/>
        <v>0.2599999999999909</v>
      </c>
      <c r="F18" s="52">
        <f>(E18*$C$26)+0.01</f>
        <v>2.609999999999909</v>
      </c>
      <c r="G18" s="53">
        <f t="shared" si="3"/>
        <v>0.5777777777777575</v>
      </c>
      <c r="H18" s="54">
        <f t="shared" si="1"/>
        <v>3.1877777777776664</v>
      </c>
      <c r="I18" s="30"/>
      <c r="J18" s="31"/>
    </row>
    <row r="19" spans="2:8" ht="15.75">
      <c r="B19" s="51">
        <v>401</v>
      </c>
      <c r="C19" s="154">
        <v>425.993</v>
      </c>
      <c r="D19" s="154">
        <v>425.993</v>
      </c>
      <c r="E19" s="155">
        <f t="shared" si="2"/>
        <v>0</v>
      </c>
      <c r="F19" s="52">
        <f t="shared" si="0"/>
        <v>0</v>
      </c>
      <c r="G19" s="53">
        <f t="shared" si="3"/>
        <v>0</v>
      </c>
      <c r="H19" s="54">
        <f t="shared" si="1"/>
        <v>0</v>
      </c>
    </row>
    <row r="20" spans="2:8" ht="15.75">
      <c r="B20" s="51">
        <v>402</v>
      </c>
      <c r="C20" s="154">
        <v>99.685</v>
      </c>
      <c r="D20" s="154">
        <v>99.685</v>
      </c>
      <c r="E20" s="155">
        <f t="shared" si="2"/>
        <v>0</v>
      </c>
      <c r="F20" s="52">
        <f t="shared" si="0"/>
        <v>0</v>
      </c>
      <c r="G20" s="53">
        <f t="shared" si="3"/>
        <v>0</v>
      </c>
      <c r="H20" s="54">
        <f t="shared" si="1"/>
        <v>0</v>
      </c>
    </row>
    <row r="21" spans="2:8" ht="15.75">
      <c r="B21" s="51">
        <v>403</v>
      </c>
      <c r="C21" s="154">
        <v>302.712</v>
      </c>
      <c r="D21" s="154">
        <v>302.712</v>
      </c>
      <c r="E21" s="155">
        <f t="shared" si="2"/>
        <v>0</v>
      </c>
      <c r="F21" s="52">
        <f t="shared" si="0"/>
        <v>0</v>
      </c>
      <c r="G21" s="53">
        <f t="shared" si="3"/>
        <v>0</v>
      </c>
      <c r="H21" s="54">
        <f t="shared" si="1"/>
        <v>0</v>
      </c>
    </row>
    <row r="22" spans="2:8" ht="15.75">
      <c r="B22" s="51">
        <v>404</v>
      </c>
      <c r="C22" s="154">
        <v>216.815</v>
      </c>
      <c r="D22" s="154">
        <v>217.831</v>
      </c>
      <c r="E22" s="155">
        <f t="shared" si="2"/>
        <v>1.0159999999999911</v>
      </c>
      <c r="F22" s="52">
        <f t="shared" si="0"/>
        <v>10.159999999999911</v>
      </c>
      <c r="G22" s="53">
        <f>IF(F22&gt;0,C$29/B$23*E22,IF(F22=0,0))</f>
        <v>2.257777777777758</v>
      </c>
      <c r="H22" s="54">
        <f>SUM(F22:G22)+0.01</f>
        <v>12.427777777777669</v>
      </c>
    </row>
    <row r="23" spans="2:8" ht="15.75">
      <c r="B23" s="32">
        <v>9</v>
      </c>
      <c r="C23" s="581" t="s">
        <v>282</v>
      </c>
      <c r="D23" s="581"/>
      <c r="E23" s="37"/>
      <c r="F23" s="37"/>
      <c r="G23" s="37"/>
      <c r="H23" s="55">
        <f>SUM(H8:H22)</f>
        <v>144.03444444444287</v>
      </c>
    </row>
    <row r="24" spans="2:7" ht="15.75">
      <c r="B24" s="56" t="s">
        <v>185</v>
      </c>
      <c r="F24" s="37"/>
      <c r="G24" s="37"/>
    </row>
    <row r="25" spans="6:7" ht="15.75">
      <c r="F25" s="37"/>
      <c r="G25" s="37"/>
    </row>
    <row r="26" spans="2:5" ht="15.75">
      <c r="B26" s="57" t="s">
        <v>186</v>
      </c>
      <c r="C26" s="58">
        <v>10</v>
      </c>
      <c r="D26" s="59" t="s">
        <v>187</v>
      </c>
      <c r="E26" s="60" t="s">
        <v>188</v>
      </c>
    </row>
    <row r="27" spans="2:6" ht="15.75">
      <c r="B27" s="57" t="s">
        <v>280</v>
      </c>
      <c r="C27" s="58">
        <v>15</v>
      </c>
      <c r="D27" s="30"/>
      <c r="F27" s="61"/>
    </row>
    <row r="28" spans="2:3" ht="15.75">
      <c r="B28" s="57" t="s">
        <v>207</v>
      </c>
      <c r="C28" s="58">
        <v>5</v>
      </c>
    </row>
    <row r="29" spans="2:3" ht="15.75">
      <c r="B29" s="57" t="s">
        <v>281</v>
      </c>
      <c r="C29" s="156">
        <f>C27+C28</f>
        <v>20</v>
      </c>
    </row>
    <row r="30" ht="15.75">
      <c r="C30" s="153"/>
    </row>
  </sheetData>
  <mergeCells count="4">
    <mergeCell ref="B1:H1"/>
    <mergeCell ref="C23:D23"/>
    <mergeCell ref="B3:F3"/>
    <mergeCell ref="G3:H3"/>
  </mergeCells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1"/>
  <dimension ref="B2:F19"/>
  <sheetViews>
    <sheetView workbookViewId="0" topLeftCell="A1">
      <selection activeCell="D16" sqref="D16:E16"/>
    </sheetView>
  </sheetViews>
  <sheetFormatPr defaultColWidth="9.140625" defaultRowHeight="15"/>
  <cols>
    <col min="2" max="2" width="1.28515625" style="0" customWidth="1"/>
    <col min="3" max="3" width="22.421875" style="0" customWidth="1"/>
    <col min="4" max="4" width="10.28125" style="0" customWidth="1"/>
    <col min="5" max="5" width="12.140625" style="0" customWidth="1"/>
    <col min="6" max="6" width="14.7109375" style="0" customWidth="1"/>
    <col min="7" max="16384" width="11.57421875" style="0" customWidth="1"/>
  </cols>
  <sheetData>
    <row r="1" ht="15.75" thickBot="1"/>
    <row r="2" spans="2:6" ht="5.25" customHeight="1">
      <c r="B2" s="62"/>
      <c r="C2" s="63"/>
      <c r="D2" s="63"/>
      <c r="E2" s="63"/>
      <c r="F2" s="64"/>
    </row>
    <row r="3" spans="2:6" ht="20.25">
      <c r="B3" s="65"/>
      <c r="C3" s="584" t="s">
        <v>189</v>
      </c>
      <c r="D3" s="585"/>
      <c r="E3" s="585"/>
      <c r="F3" s="586"/>
    </row>
    <row r="4" spans="2:6" ht="15">
      <c r="B4" s="65"/>
      <c r="C4" s="312" t="s">
        <v>190</v>
      </c>
      <c r="D4" s="310">
        <v>1111</v>
      </c>
      <c r="E4" s="315" t="s">
        <v>341</v>
      </c>
      <c r="F4" s="320">
        <v>185.49</v>
      </c>
    </row>
    <row r="5" spans="2:6" ht="15">
      <c r="B5" s="65"/>
      <c r="C5" s="313" t="s">
        <v>342</v>
      </c>
      <c r="D5" s="311" t="s">
        <v>343</v>
      </c>
      <c r="E5" s="316" t="s">
        <v>346</v>
      </c>
      <c r="F5" s="319" t="s">
        <v>347</v>
      </c>
    </row>
    <row r="6" spans="2:6" ht="15">
      <c r="B6" s="65"/>
      <c r="C6" s="314" t="s">
        <v>191</v>
      </c>
      <c r="D6" s="587" t="s">
        <v>344</v>
      </c>
      <c r="E6" s="588"/>
      <c r="F6" s="309"/>
    </row>
    <row r="7" spans="2:6" ht="15">
      <c r="B7" s="65"/>
      <c r="C7" s="314" t="s">
        <v>192</v>
      </c>
      <c r="D7" s="589" t="s">
        <v>345</v>
      </c>
      <c r="E7" s="590"/>
      <c r="F7" s="309"/>
    </row>
    <row r="8" spans="2:6" ht="15">
      <c r="B8" s="65"/>
      <c r="C8" s="314" t="s">
        <v>193</v>
      </c>
      <c r="D8" s="317">
        <v>37140</v>
      </c>
      <c r="E8" s="318"/>
      <c r="F8" s="309"/>
    </row>
    <row r="9" spans="2:6" ht="5.25" customHeight="1" thickBot="1">
      <c r="B9" s="66"/>
      <c r="C9" s="67"/>
      <c r="D9" s="67"/>
      <c r="E9" s="67"/>
      <c r="F9" s="68"/>
    </row>
    <row r="11" ht="15.75" thickBot="1"/>
    <row r="12" spans="2:6" ht="5.25" customHeight="1">
      <c r="B12" s="62"/>
      <c r="C12" s="63"/>
      <c r="D12" s="63"/>
      <c r="E12" s="63"/>
      <c r="F12" s="64"/>
    </row>
    <row r="13" spans="2:6" ht="20.25">
      <c r="B13" s="65"/>
      <c r="C13" s="584" t="s">
        <v>189</v>
      </c>
      <c r="D13" s="585"/>
      <c r="E13" s="585"/>
      <c r="F13" s="586"/>
    </row>
    <row r="14" spans="2:6" ht="15">
      <c r="B14" s="65"/>
      <c r="C14" s="312" t="s">
        <v>190</v>
      </c>
      <c r="D14" s="310">
        <v>1111</v>
      </c>
      <c r="E14" s="315" t="s">
        <v>341</v>
      </c>
      <c r="F14" s="320">
        <v>185.49</v>
      </c>
    </row>
    <row r="15" spans="2:6" ht="15">
      <c r="B15" s="65"/>
      <c r="C15" s="313" t="s">
        <v>342</v>
      </c>
      <c r="D15" s="311" t="s">
        <v>343</v>
      </c>
      <c r="E15" s="316" t="s">
        <v>346</v>
      </c>
      <c r="F15" s="319" t="s">
        <v>347</v>
      </c>
    </row>
    <row r="16" spans="2:6" ht="15">
      <c r="B16" s="65"/>
      <c r="C16" s="314" t="s">
        <v>191</v>
      </c>
      <c r="D16" s="587" t="s">
        <v>344</v>
      </c>
      <c r="E16" s="588"/>
      <c r="F16" s="309"/>
    </row>
    <row r="17" spans="2:6" ht="15">
      <c r="B17" s="65"/>
      <c r="C17" s="314" t="s">
        <v>192</v>
      </c>
      <c r="D17" s="589" t="s">
        <v>345</v>
      </c>
      <c r="E17" s="590"/>
      <c r="F17" s="309"/>
    </row>
    <row r="18" spans="2:6" ht="15">
      <c r="B18" s="65"/>
      <c r="C18" s="314" t="s">
        <v>193</v>
      </c>
      <c r="D18" s="317">
        <v>37140</v>
      </c>
      <c r="E18" s="318"/>
      <c r="F18" s="309"/>
    </row>
    <row r="19" spans="2:6" ht="5.25" customHeight="1" thickBot="1">
      <c r="B19" s="66"/>
      <c r="C19" s="67"/>
      <c r="D19" s="67"/>
      <c r="E19" s="67"/>
      <c r="F19" s="68"/>
    </row>
  </sheetData>
  <mergeCells count="6">
    <mergeCell ref="C13:F13"/>
    <mergeCell ref="D16:E16"/>
    <mergeCell ref="D17:E17"/>
    <mergeCell ref="C3:F3"/>
    <mergeCell ref="D7:E7"/>
    <mergeCell ref="D6:E6"/>
  </mergeCells>
  <printOptions/>
  <pageMargins left="0.75" right="0.75" top="1" bottom="1" header="0.492125985" footer="0.492125985"/>
  <pageSetup horizontalDpi="120" verticalDpi="1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5"/>
  <dimension ref="B2:P21"/>
  <sheetViews>
    <sheetView workbookViewId="0" topLeftCell="A1">
      <selection activeCell="A1" sqref="A1"/>
    </sheetView>
  </sheetViews>
  <sheetFormatPr defaultColWidth="9.140625" defaultRowHeight="15"/>
  <cols>
    <col min="1" max="1" width="9.140625" style="212" customWidth="1"/>
    <col min="2" max="2" width="28.421875" style="212" customWidth="1"/>
    <col min="3" max="3" width="13.28125" style="212" customWidth="1"/>
    <col min="4" max="4" width="12.8515625" style="212" customWidth="1"/>
    <col min="5" max="11" width="10.7109375" style="213" customWidth="1"/>
    <col min="12" max="12" width="10.7109375" style="212" customWidth="1"/>
    <col min="13" max="16384" width="9.140625" style="212" customWidth="1"/>
  </cols>
  <sheetData>
    <row r="1" ht="15.75" thickBot="1"/>
    <row r="2" spans="2:12" ht="15.75" thickTop="1">
      <c r="B2" s="234"/>
      <c r="C2" s="235"/>
      <c r="D2" s="235"/>
      <c r="E2" s="236"/>
      <c r="F2" s="236"/>
      <c r="G2" s="236"/>
      <c r="H2" s="236"/>
      <c r="I2" s="236"/>
      <c r="J2" s="236"/>
      <c r="K2" s="236"/>
      <c r="L2" s="237"/>
    </row>
    <row r="3" spans="2:12" ht="18">
      <c r="B3" s="238" t="s">
        <v>329</v>
      </c>
      <c r="C3" s="239"/>
      <c r="D3" s="239"/>
      <c r="E3" s="240"/>
      <c r="F3" s="240"/>
      <c r="G3" s="240"/>
      <c r="H3" s="240"/>
      <c r="I3" s="240"/>
      <c r="J3" s="240"/>
      <c r="K3" s="240"/>
      <c r="L3" s="241"/>
    </row>
    <row r="4" spans="2:12" ht="25.5" customHeight="1" thickBot="1">
      <c r="B4" s="242"/>
      <c r="C4" s="243"/>
      <c r="D4" s="243"/>
      <c r="E4" s="244"/>
      <c r="F4" s="244"/>
      <c r="G4" s="244"/>
      <c r="H4" s="244"/>
      <c r="I4" s="244"/>
      <c r="J4" s="244"/>
      <c r="K4" s="244"/>
      <c r="L4" s="245"/>
    </row>
    <row r="5" spans="2:12" ht="15.75" thickBot="1">
      <c r="B5" s="246" t="s">
        <v>330</v>
      </c>
      <c r="C5" s="247"/>
      <c r="D5" s="247"/>
      <c r="E5" s="248"/>
      <c r="F5" s="249"/>
      <c r="G5" s="248"/>
      <c r="H5" s="248"/>
      <c r="I5" s="248"/>
      <c r="J5" s="248"/>
      <c r="K5" s="248"/>
      <c r="L5" s="250"/>
    </row>
    <row r="6" spans="2:12" ht="15">
      <c r="B6" s="251" t="s">
        <v>331</v>
      </c>
      <c r="C6" s="253"/>
      <c r="D6" s="255"/>
      <c r="E6" s="256"/>
      <c r="F6" s="256"/>
      <c r="G6" s="256"/>
      <c r="H6" s="256"/>
      <c r="I6" s="256"/>
      <c r="J6" s="256"/>
      <c r="K6" s="256"/>
      <c r="L6" s="257"/>
    </row>
    <row r="7" spans="2:12" ht="15">
      <c r="B7" s="251" t="s">
        <v>332</v>
      </c>
      <c r="C7" s="253"/>
      <c r="D7" s="255"/>
      <c r="E7" s="256"/>
      <c r="F7" s="256"/>
      <c r="G7" s="256"/>
      <c r="H7" s="256"/>
      <c r="I7" s="256"/>
      <c r="J7" s="256"/>
      <c r="K7" s="256"/>
      <c r="L7" s="257"/>
    </row>
    <row r="8" spans="2:12" ht="15.75" thickBot="1">
      <c r="B8" s="252" t="s">
        <v>333</v>
      </c>
      <c r="C8" s="254"/>
      <c r="D8" s="258"/>
      <c r="E8" s="259"/>
      <c r="F8" s="259"/>
      <c r="G8" s="259"/>
      <c r="H8" s="259"/>
      <c r="I8" s="259"/>
      <c r="J8" s="259"/>
      <c r="K8" s="259"/>
      <c r="L8" s="260"/>
    </row>
    <row r="9" spans="2:12" ht="15">
      <c r="B9" s="261"/>
      <c r="C9" s="262"/>
      <c r="D9" s="263"/>
      <c r="E9" s="264" t="s">
        <v>334</v>
      </c>
      <c r="F9" s="265"/>
      <c r="G9" s="264" t="s">
        <v>335</v>
      </c>
      <c r="H9" s="265"/>
      <c r="I9" s="264" t="s">
        <v>336</v>
      </c>
      <c r="J9" s="265"/>
      <c r="K9" s="266" t="s">
        <v>337</v>
      </c>
      <c r="L9" s="267"/>
    </row>
    <row r="10" spans="2:12" ht="15">
      <c r="B10" s="268"/>
      <c r="C10" s="269"/>
      <c r="D10" s="270"/>
      <c r="E10" s="264"/>
      <c r="F10" s="271"/>
      <c r="G10" s="264"/>
      <c r="H10" s="271"/>
      <c r="I10" s="264"/>
      <c r="J10" s="271"/>
      <c r="K10" s="266"/>
      <c r="L10" s="272"/>
    </row>
    <row r="11" spans="2:16" ht="15">
      <c r="B11" s="273" t="s">
        <v>338</v>
      </c>
      <c r="C11" s="269" t="s">
        <v>339</v>
      </c>
      <c r="D11" s="270" t="s">
        <v>340</v>
      </c>
      <c r="E11" s="264"/>
      <c r="F11" s="271"/>
      <c r="G11" s="264"/>
      <c r="H11" s="271"/>
      <c r="I11" s="264"/>
      <c r="J11" s="271"/>
      <c r="K11" s="274"/>
      <c r="L11" s="272"/>
      <c r="M11" s="217"/>
      <c r="N11" s="217"/>
      <c r="O11" s="217"/>
      <c r="P11" s="217"/>
    </row>
    <row r="12" spans="2:16" ht="15">
      <c r="B12" s="273" t="s">
        <v>0</v>
      </c>
      <c r="C12" s="275"/>
      <c r="D12" s="274"/>
      <c r="E12" s="264"/>
      <c r="F12" s="271"/>
      <c r="G12" s="264"/>
      <c r="H12" s="271"/>
      <c r="I12" s="264"/>
      <c r="J12" s="271"/>
      <c r="K12" s="264"/>
      <c r="L12" s="272"/>
      <c r="M12" s="217"/>
      <c r="N12" s="217"/>
      <c r="O12" s="217"/>
      <c r="P12" s="217"/>
    </row>
    <row r="13" spans="2:12" ht="15.75" thickBot="1">
      <c r="B13" s="296"/>
      <c r="C13" s="276"/>
      <c r="D13" s="277"/>
      <c r="E13" s="278"/>
      <c r="F13" s="279"/>
      <c r="G13" s="278"/>
      <c r="H13" s="279"/>
      <c r="I13" s="278"/>
      <c r="J13" s="279"/>
      <c r="K13" s="277"/>
      <c r="L13" s="280"/>
    </row>
    <row r="14" spans="2:12" ht="15.75" thickBot="1">
      <c r="B14" s="285"/>
      <c r="C14" s="286"/>
      <c r="D14" s="287"/>
      <c r="E14" s="288" t="s">
        <v>1</v>
      </c>
      <c r="F14" s="289" t="s">
        <v>2</v>
      </c>
      <c r="G14" s="288" t="s">
        <v>1</v>
      </c>
      <c r="H14" s="289" t="s">
        <v>2</v>
      </c>
      <c r="I14" s="288" t="s">
        <v>1</v>
      </c>
      <c r="J14" s="289" t="s">
        <v>2</v>
      </c>
      <c r="K14" s="288" t="s">
        <v>1</v>
      </c>
      <c r="L14" s="290" t="s">
        <v>2</v>
      </c>
    </row>
    <row r="15" spans="2:12" ht="18" customHeight="1" thickBot="1">
      <c r="B15" s="282" t="s">
        <v>8</v>
      </c>
      <c r="C15" s="218">
        <v>0</v>
      </c>
      <c r="D15" s="219" t="s">
        <v>3</v>
      </c>
      <c r="E15" s="220">
        <v>0</v>
      </c>
      <c r="F15" s="283">
        <f>SUM(E15*C15)</f>
        <v>0</v>
      </c>
      <c r="G15" s="220">
        <v>0</v>
      </c>
      <c r="H15" s="283">
        <f>SUM(G15*C15)</f>
        <v>0</v>
      </c>
      <c r="I15" s="220">
        <v>0</v>
      </c>
      <c r="J15" s="283">
        <f>SUM(I15*C15)</f>
        <v>0</v>
      </c>
      <c r="K15" s="220">
        <v>0</v>
      </c>
      <c r="L15" s="284">
        <f>SUM(K15*C15)</f>
        <v>0</v>
      </c>
    </row>
    <row r="16" spans="2:12" ht="18" customHeight="1" thickBot="1">
      <c r="B16" s="281" t="s">
        <v>9</v>
      </c>
      <c r="C16" s="221">
        <v>0</v>
      </c>
      <c r="D16" s="221" t="s">
        <v>3</v>
      </c>
      <c r="E16" s="220">
        <v>0</v>
      </c>
      <c r="F16" s="283">
        <f>SUM(E16*C16)</f>
        <v>0</v>
      </c>
      <c r="G16" s="220">
        <v>0</v>
      </c>
      <c r="H16" s="283">
        <f>SUM(G16*C16)</f>
        <v>0</v>
      </c>
      <c r="I16" s="220">
        <v>0</v>
      </c>
      <c r="J16" s="283">
        <f>SUM(I16*C16)</f>
        <v>0</v>
      </c>
      <c r="K16" s="220">
        <v>0</v>
      </c>
      <c r="L16" s="284">
        <f>SUM(K16*C16)</f>
        <v>0</v>
      </c>
    </row>
    <row r="17" spans="2:12" ht="18" customHeight="1" thickBot="1">
      <c r="B17" s="281" t="s">
        <v>10</v>
      </c>
      <c r="C17" s="221">
        <v>0</v>
      </c>
      <c r="D17" s="221" t="s">
        <v>3</v>
      </c>
      <c r="E17" s="220">
        <v>0</v>
      </c>
      <c r="F17" s="283">
        <f>SUM(E17*C17)</f>
        <v>0</v>
      </c>
      <c r="G17" s="220">
        <v>0</v>
      </c>
      <c r="H17" s="283">
        <f>SUM(G17*C17)</f>
        <v>0</v>
      </c>
      <c r="I17" s="220">
        <v>0</v>
      </c>
      <c r="J17" s="283">
        <f>SUM(I17*C17)</f>
        <v>0</v>
      </c>
      <c r="K17" s="220">
        <v>0</v>
      </c>
      <c r="L17" s="284">
        <f>SUM(K17*C17)</f>
        <v>0</v>
      </c>
    </row>
    <row r="18" spans="2:12" ht="18" customHeight="1" thickBot="1">
      <c r="B18" s="222" t="s">
        <v>4</v>
      </c>
      <c r="C18" s="223"/>
      <c r="D18" s="223"/>
      <c r="E18" s="224"/>
      <c r="F18" s="294">
        <f>SUM(F15:F17)</f>
        <v>0</v>
      </c>
      <c r="G18" s="224"/>
      <c r="H18" s="294">
        <f>SUM(H15:H17)</f>
        <v>0</v>
      </c>
      <c r="I18" s="224"/>
      <c r="J18" s="294">
        <f>SUM(J15:J17)</f>
        <v>0</v>
      </c>
      <c r="K18" s="224"/>
      <c r="L18" s="295">
        <f>SUM(L15:L17)</f>
        <v>0</v>
      </c>
    </row>
    <row r="19" spans="2:12" ht="18" customHeight="1" thickBot="1">
      <c r="B19" s="291" t="s">
        <v>5</v>
      </c>
      <c r="C19" s="225"/>
      <c r="D19" s="225"/>
      <c r="E19" s="226"/>
      <c r="F19" s="227"/>
      <c r="G19" s="226"/>
      <c r="H19" s="227"/>
      <c r="I19" s="226"/>
      <c r="J19" s="227"/>
      <c r="K19" s="226"/>
      <c r="L19" s="214"/>
    </row>
    <row r="20" spans="2:12" ht="18" customHeight="1" thickBot="1">
      <c r="B20" s="292" t="s">
        <v>6</v>
      </c>
      <c r="C20" s="228"/>
      <c r="D20" s="228"/>
      <c r="E20" s="229"/>
      <c r="F20" s="215"/>
      <c r="G20" s="229"/>
      <c r="H20" s="215"/>
      <c r="I20" s="229"/>
      <c r="J20" s="215"/>
      <c r="K20" s="229"/>
      <c r="L20" s="216"/>
    </row>
    <row r="21" spans="2:12" ht="40.5" customHeight="1" thickBot="1">
      <c r="B21" s="293" t="s">
        <v>7</v>
      </c>
      <c r="C21" s="230"/>
      <c r="D21" s="230"/>
      <c r="E21" s="231"/>
      <c r="F21" s="232"/>
      <c r="G21" s="231"/>
      <c r="H21" s="232"/>
      <c r="I21" s="231"/>
      <c r="J21" s="232"/>
      <c r="K21" s="231"/>
      <c r="L21" s="233"/>
    </row>
    <row r="22" ht="15.75" thickTop="1"/>
  </sheetData>
  <printOptions/>
  <pageMargins left="0.75" right="0.75" top="1" bottom="1" header="0.492125985" footer="0.49212598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0"/>
  <dimension ref="A1:D924"/>
  <sheetViews>
    <sheetView workbookViewId="0" topLeftCell="A1">
      <selection activeCell="A6" sqref="A6"/>
    </sheetView>
  </sheetViews>
  <sheetFormatPr defaultColWidth="9.140625" defaultRowHeight="15"/>
  <cols>
    <col min="1" max="1" width="9.421875" style="3" customWidth="1"/>
    <col min="2" max="2" width="33.421875" style="5" customWidth="1"/>
    <col min="3" max="16384" width="11.421875" style="3" customWidth="1"/>
  </cols>
  <sheetData>
    <row r="1" spans="1:2" ht="15">
      <c r="A1" s="6"/>
      <c r="B1" s="15" t="s">
        <v>106</v>
      </c>
    </row>
    <row r="2" spans="1:2" ht="15">
      <c r="A2" s="8"/>
      <c r="B2" s="13" t="s">
        <v>107</v>
      </c>
    </row>
    <row r="3" spans="1:4" s="2" customFormat="1" ht="15">
      <c r="A3" s="7"/>
      <c r="B3" s="11"/>
      <c r="C3" s="13" t="s">
        <v>74</v>
      </c>
      <c r="D3" s="18">
        <f>SUM(D5:D193)</f>
        <v>150</v>
      </c>
    </row>
    <row r="4" spans="1:4" ht="15">
      <c r="A4" s="16" t="s">
        <v>70</v>
      </c>
      <c r="B4" s="14" t="s">
        <v>71</v>
      </c>
      <c r="C4" s="12" t="s">
        <v>72</v>
      </c>
      <c r="D4" s="12" t="s">
        <v>73</v>
      </c>
    </row>
    <row r="5" spans="1:4" ht="15">
      <c r="A5" s="20">
        <v>10</v>
      </c>
      <c r="B5" s="21" t="s">
        <v>75</v>
      </c>
      <c r="C5" s="22">
        <v>3</v>
      </c>
      <c r="D5" s="19">
        <v>150</v>
      </c>
    </row>
    <row r="6" spans="1:4" ht="15">
      <c r="A6" s="7"/>
      <c r="B6" s="4"/>
      <c r="D6" s="19">
        <v>0</v>
      </c>
    </row>
    <row r="7" spans="1:4" ht="15">
      <c r="A7" s="7"/>
      <c r="B7" s="4"/>
      <c r="D7" s="19">
        <v>0</v>
      </c>
    </row>
    <row r="8" spans="1:4" ht="15">
      <c r="A8" s="7"/>
      <c r="B8" s="1"/>
      <c r="D8" s="19">
        <v>0</v>
      </c>
    </row>
    <row r="9" spans="1:4" ht="15">
      <c r="A9" s="7"/>
      <c r="B9" s="4"/>
      <c r="D9" s="19">
        <v>0</v>
      </c>
    </row>
    <row r="10" spans="1:4" ht="15">
      <c r="A10" s="7"/>
      <c r="B10" s="1"/>
      <c r="D10" s="19">
        <v>0</v>
      </c>
    </row>
    <row r="11" spans="1:4" ht="15">
      <c r="A11" s="7"/>
      <c r="B11" s="4"/>
      <c r="D11" s="19">
        <v>0</v>
      </c>
    </row>
    <row r="12" spans="1:4" ht="15">
      <c r="A12" s="7"/>
      <c r="B12" s="4"/>
      <c r="D12" s="19">
        <v>0</v>
      </c>
    </row>
    <row r="13" spans="1:4" ht="15">
      <c r="A13" s="7"/>
      <c r="B13" s="4"/>
      <c r="D13" s="19">
        <v>0</v>
      </c>
    </row>
    <row r="14" spans="1:2" ht="15">
      <c r="A14" s="7"/>
      <c r="B14" s="4"/>
    </row>
    <row r="15" ht="15">
      <c r="A15" s="7"/>
    </row>
    <row r="16" ht="15">
      <c r="A16" s="7"/>
    </row>
    <row r="17" ht="15">
      <c r="A17" s="7"/>
    </row>
    <row r="18" ht="15">
      <c r="A18" s="7"/>
    </row>
    <row r="19" ht="15">
      <c r="A19" s="7"/>
    </row>
    <row r="20" ht="15">
      <c r="A20" s="7"/>
    </row>
    <row r="21" spans="1:2" ht="15">
      <c r="A21" s="7"/>
      <c r="B21" s="1"/>
    </row>
    <row r="22" spans="1:2" ht="15">
      <c r="A22" s="7"/>
      <c r="B22" s="1"/>
    </row>
    <row r="23" spans="1:2" ht="15">
      <c r="A23" s="7"/>
      <c r="B23" s="1"/>
    </row>
    <row r="24" spans="1:2" ht="15">
      <c r="A24" s="7"/>
      <c r="B24" s="1"/>
    </row>
    <row r="25" spans="1:2" ht="15">
      <c r="A25" s="7"/>
      <c r="B25" s="1"/>
    </row>
    <row r="26" spans="1:2" ht="15">
      <c r="A26" s="7"/>
      <c r="B26" s="1"/>
    </row>
    <row r="27" spans="1:2" ht="15">
      <c r="A27" s="7"/>
      <c r="B27" s="1"/>
    </row>
    <row r="28" spans="1:2" ht="15">
      <c r="A28" s="7"/>
      <c r="B28" s="1"/>
    </row>
    <row r="29" spans="1:2" ht="15">
      <c r="A29" s="7"/>
      <c r="B29" s="1"/>
    </row>
    <row r="30" spans="1:2" ht="15">
      <c r="A30" s="7"/>
      <c r="B30" s="1"/>
    </row>
    <row r="31" spans="1:2" ht="15">
      <c r="A31" s="7"/>
      <c r="B31" s="1"/>
    </row>
    <row r="32" spans="1:2" ht="15">
      <c r="A32" s="7"/>
      <c r="B32" s="1"/>
    </row>
    <row r="33" spans="1:2" ht="15">
      <c r="A33" s="7"/>
      <c r="B33" s="1"/>
    </row>
    <row r="34" spans="1:2" ht="15">
      <c r="A34" s="7"/>
      <c r="B34" s="4"/>
    </row>
    <row r="35" spans="1:2" ht="15">
      <c r="A35" s="7"/>
      <c r="B35" s="4"/>
    </row>
    <row r="36" spans="1:2" ht="15">
      <c r="A36" s="7"/>
      <c r="B36" s="4"/>
    </row>
    <row r="37" spans="1:2" ht="15">
      <c r="A37" s="7"/>
      <c r="B37" s="4"/>
    </row>
    <row r="38" spans="1:2" ht="15">
      <c r="A38" s="7"/>
      <c r="B38" s="4"/>
    </row>
    <row r="39" spans="1:2" ht="15">
      <c r="A39" s="7"/>
      <c r="B39" s="4"/>
    </row>
    <row r="40" spans="1:2" ht="15">
      <c r="A40" s="7"/>
      <c r="B40" s="4"/>
    </row>
    <row r="41" spans="1:2" ht="15">
      <c r="A41" s="7"/>
      <c r="B41" s="4"/>
    </row>
    <row r="42" spans="1:2" ht="15">
      <c r="A42" s="7"/>
      <c r="B42" s="4"/>
    </row>
    <row r="43" ht="15">
      <c r="A43" s="7"/>
    </row>
    <row r="44" spans="1:2" ht="15">
      <c r="A44" s="7"/>
      <c r="B44" s="4"/>
    </row>
    <row r="45" spans="1:2" ht="15">
      <c r="A45" s="7"/>
      <c r="B45" s="4"/>
    </row>
    <row r="46" spans="1:2" ht="15">
      <c r="A46" s="7"/>
      <c r="B46" s="4"/>
    </row>
    <row r="47" spans="1:2" ht="15">
      <c r="A47" s="7"/>
      <c r="B47" s="4"/>
    </row>
    <row r="48" ht="15">
      <c r="A48" s="7"/>
    </row>
    <row r="49" spans="1:2" ht="15">
      <c r="A49" s="7"/>
      <c r="B49" s="4"/>
    </row>
    <row r="50" spans="1:2" ht="15">
      <c r="A50" s="7"/>
      <c r="B50" s="1"/>
    </row>
    <row r="51" spans="1:2" ht="15">
      <c r="A51" s="7"/>
      <c r="B51" s="1"/>
    </row>
    <row r="52" spans="1:2" ht="15">
      <c r="A52" s="7"/>
      <c r="B52" s="4"/>
    </row>
    <row r="53" spans="1:2" ht="15">
      <c r="A53" s="7"/>
      <c r="B53" s="4"/>
    </row>
    <row r="54" spans="1:2" ht="15">
      <c r="A54" s="7"/>
      <c r="B54" s="4"/>
    </row>
    <row r="55" spans="1:2" ht="15">
      <c r="A55" s="7"/>
      <c r="B55" s="4"/>
    </row>
    <row r="56" spans="1:2" ht="15">
      <c r="A56" s="7"/>
      <c r="B56" s="4"/>
    </row>
    <row r="57" spans="1:2" ht="15">
      <c r="A57" s="7"/>
      <c r="B57" s="4"/>
    </row>
    <row r="58" spans="1:2" ht="15">
      <c r="A58" s="7"/>
      <c r="B58" s="4"/>
    </row>
    <row r="59" spans="1:2" ht="15">
      <c r="A59" s="7"/>
      <c r="B59" s="1"/>
    </row>
    <row r="60" spans="1:2" ht="15">
      <c r="A60" s="7"/>
      <c r="B60" s="4"/>
    </row>
    <row r="61" spans="1:2" ht="15">
      <c r="A61" s="7"/>
      <c r="B61" s="4"/>
    </row>
    <row r="62" spans="1:2" ht="15">
      <c r="A62" s="7"/>
      <c r="B62" s="4"/>
    </row>
    <row r="63" spans="1:2" ht="15">
      <c r="A63" s="7"/>
      <c r="B63" s="4"/>
    </row>
    <row r="64" spans="1:2" ht="15">
      <c r="A64" s="7"/>
      <c r="B64" s="4"/>
    </row>
    <row r="65" spans="1:2" ht="15">
      <c r="A65" s="7"/>
      <c r="B65" s="1"/>
    </row>
    <row r="66" spans="1:2" ht="15">
      <c r="A66" s="7"/>
      <c r="B66" s="4"/>
    </row>
    <row r="67" spans="1:2" ht="15">
      <c r="A67" s="7"/>
      <c r="B67" s="4"/>
    </row>
    <row r="68" spans="1:2" ht="15">
      <c r="A68" s="7"/>
      <c r="B68" s="4"/>
    </row>
    <row r="69" spans="1:2" ht="15">
      <c r="A69" s="7"/>
      <c r="B69" s="4"/>
    </row>
    <row r="70" spans="1:2" ht="15">
      <c r="A70" s="7"/>
      <c r="B70" s="4"/>
    </row>
    <row r="71" spans="1:2" ht="15">
      <c r="A71" s="7"/>
      <c r="B71" s="1"/>
    </row>
    <row r="72" spans="1:2" ht="15">
      <c r="A72" s="7"/>
      <c r="B72" s="4"/>
    </row>
    <row r="73" ht="15">
      <c r="A73" s="7"/>
    </row>
    <row r="74" spans="1:2" ht="15">
      <c r="A74" s="7"/>
      <c r="B74" s="10"/>
    </row>
    <row r="75" spans="1:2" ht="15">
      <c r="A75" s="7"/>
      <c r="B75" s="4"/>
    </row>
    <row r="76" spans="1:2" ht="15">
      <c r="A76" s="7"/>
      <c r="B76" s="4"/>
    </row>
    <row r="77" spans="1:2" ht="15">
      <c r="A77" s="7"/>
      <c r="B77" s="4"/>
    </row>
    <row r="78" spans="1:2" ht="15">
      <c r="A78" s="7"/>
      <c r="B78" s="9"/>
    </row>
    <row r="79" spans="1:2" ht="15">
      <c r="A79" s="7"/>
      <c r="B79" s="4"/>
    </row>
    <row r="80" spans="1:2" ht="15">
      <c r="A80" s="7"/>
      <c r="B80" s="4"/>
    </row>
    <row r="81" spans="1:2" ht="15">
      <c r="A81" s="7"/>
      <c r="B81" s="1"/>
    </row>
    <row r="82" spans="1:2" ht="15">
      <c r="A82" s="7"/>
      <c r="B82" s="4"/>
    </row>
    <row r="83" spans="1:2" ht="15">
      <c r="A83" s="7"/>
      <c r="B83" s="4"/>
    </row>
    <row r="84" spans="1:2" ht="15">
      <c r="A84" s="7"/>
      <c r="B84" s="4"/>
    </row>
    <row r="85" spans="1:2" ht="15">
      <c r="A85" s="7"/>
      <c r="B85" s="4"/>
    </row>
    <row r="86" spans="1:2" ht="15">
      <c r="A86" s="7"/>
      <c r="B86" s="4"/>
    </row>
    <row r="87" spans="1:2" ht="15">
      <c r="A87" s="7"/>
      <c r="B87" s="9"/>
    </row>
    <row r="88" spans="1:2" ht="15">
      <c r="A88" s="7"/>
      <c r="B88" s="1"/>
    </row>
    <row r="89" spans="1:2" ht="15">
      <c r="A89" s="7"/>
      <c r="B89" s="4"/>
    </row>
    <row r="90" spans="1:2" ht="15">
      <c r="A90" s="7"/>
      <c r="B90" s="4"/>
    </row>
    <row r="91" spans="1:2" ht="15">
      <c r="A91" s="7"/>
      <c r="B91" s="4"/>
    </row>
    <row r="92" spans="1:2" ht="15">
      <c r="A92" s="7"/>
      <c r="B92" s="1"/>
    </row>
    <row r="93" spans="1:2" ht="15">
      <c r="A93" s="7"/>
      <c r="B93" s="4"/>
    </row>
    <row r="94" spans="1:2" ht="15">
      <c r="A94" s="7"/>
      <c r="B94" s="9"/>
    </row>
    <row r="95" spans="1:2" ht="15">
      <c r="A95" s="7"/>
      <c r="B95" s="1"/>
    </row>
    <row r="96" spans="1:2" ht="15">
      <c r="A96" s="7"/>
      <c r="B96" s="1"/>
    </row>
    <row r="97" spans="1:2" ht="15">
      <c r="A97" s="7"/>
      <c r="B97" s="1"/>
    </row>
    <row r="98" spans="1:2" ht="15">
      <c r="A98" s="7"/>
      <c r="B98" s="1"/>
    </row>
    <row r="99" spans="1:2" ht="15">
      <c r="A99" s="7"/>
      <c r="B99" s="1"/>
    </row>
    <row r="100" spans="1:2" ht="15">
      <c r="A100" s="7"/>
      <c r="B100" s="1"/>
    </row>
    <row r="101" spans="1:2" ht="15">
      <c r="A101" s="7"/>
      <c r="B101" s="1"/>
    </row>
    <row r="102" spans="1:2" ht="15">
      <c r="A102" s="7"/>
      <c r="B102" s="1"/>
    </row>
    <row r="103" spans="1:2" ht="15">
      <c r="A103" s="7"/>
      <c r="B103" s="1"/>
    </row>
    <row r="104" ht="15">
      <c r="A104" s="7"/>
    </row>
    <row r="105" spans="1:2" ht="15">
      <c r="A105" s="7"/>
      <c r="B105" s="1"/>
    </row>
    <row r="106" spans="1:2" ht="15">
      <c r="A106" s="7"/>
      <c r="B106" s="1"/>
    </row>
    <row r="107" spans="1:2" ht="15">
      <c r="A107" s="7"/>
      <c r="B107" s="1"/>
    </row>
    <row r="108" spans="1:2" ht="15">
      <c r="A108" s="7"/>
      <c r="B108" s="9"/>
    </row>
    <row r="109" spans="1:2" ht="15">
      <c r="A109" s="7"/>
      <c r="B109" s="9"/>
    </row>
    <row r="110" spans="1:2" ht="15">
      <c r="A110" s="7"/>
      <c r="B110" s="9"/>
    </row>
    <row r="111" spans="1:2" ht="15">
      <c r="A111" s="7"/>
      <c r="B111" s="9"/>
    </row>
    <row r="112" spans="1:2" ht="15">
      <c r="A112" s="7"/>
      <c r="B112" s="9"/>
    </row>
    <row r="113" spans="1:2" ht="15">
      <c r="A113" s="7"/>
      <c r="B113" s="9"/>
    </row>
    <row r="114" spans="1:2" ht="15">
      <c r="A114" s="7"/>
      <c r="B114" s="9"/>
    </row>
    <row r="115" spans="1:2" ht="15">
      <c r="A115" s="7"/>
      <c r="B115" s="9"/>
    </row>
    <row r="116" spans="1:2" ht="15">
      <c r="A116" s="7"/>
      <c r="B116" s="9"/>
    </row>
    <row r="117" spans="1:2" ht="15">
      <c r="A117" s="7"/>
      <c r="B117" s="9"/>
    </row>
    <row r="118" spans="1:2" ht="15">
      <c r="A118" s="7"/>
      <c r="B118" s="9"/>
    </row>
    <row r="119" spans="1:2" ht="15">
      <c r="A119" s="7"/>
      <c r="B119" s="9"/>
    </row>
    <row r="120" spans="1:2" ht="15">
      <c r="A120" s="7"/>
      <c r="B120" s="9"/>
    </row>
    <row r="121" spans="1:2" ht="15">
      <c r="A121" s="7"/>
      <c r="B121" s="9"/>
    </row>
    <row r="122" spans="1:2" ht="15">
      <c r="A122" s="7"/>
      <c r="B122" s="9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spans="1:2" ht="15">
      <c r="A129" s="7"/>
      <c r="B129" s="1"/>
    </row>
    <row r="130" spans="1:2" ht="15">
      <c r="A130" s="7"/>
      <c r="B130" s="1"/>
    </row>
    <row r="131" spans="1:2" ht="15">
      <c r="A131" s="7"/>
      <c r="B131" s="1"/>
    </row>
    <row r="132" spans="1:2" ht="15">
      <c r="A132" s="7"/>
      <c r="B132" s="1"/>
    </row>
    <row r="133" spans="1:2" ht="15">
      <c r="A133" s="7"/>
      <c r="B133" s="1"/>
    </row>
    <row r="134" spans="1:2" ht="15">
      <c r="A134" s="7"/>
      <c r="B134" s="9"/>
    </row>
    <row r="135" spans="1:2" ht="15">
      <c r="A135" s="7"/>
      <c r="B135" s="9"/>
    </row>
    <row r="136" spans="1:2" ht="15">
      <c r="A136" s="7"/>
      <c r="B136" s="9"/>
    </row>
    <row r="137" spans="1:2" ht="15">
      <c r="A137" s="7"/>
      <c r="B137" s="9"/>
    </row>
    <row r="138" spans="1:2" ht="15">
      <c r="A138" s="7"/>
      <c r="B138" s="1"/>
    </row>
    <row r="139" spans="1:2" ht="15">
      <c r="A139" s="1"/>
      <c r="B139" s="9"/>
    </row>
    <row r="140" spans="1:2" ht="15">
      <c r="A140" s="1"/>
      <c r="B140" s="9"/>
    </row>
    <row r="141" spans="1:2" ht="15">
      <c r="A141" s="1"/>
      <c r="B141" s="9"/>
    </row>
    <row r="142" ht="15">
      <c r="A142" s="1"/>
    </row>
    <row r="143" ht="15">
      <c r="A143" s="1"/>
    </row>
    <row r="144" ht="15">
      <c r="A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9"/>
    </row>
    <row r="150" ht="15">
      <c r="A150" s="1"/>
    </row>
    <row r="151" spans="1:2" ht="15">
      <c r="A151" s="1"/>
      <c r="B151" s="9"/>
    </row>
    <row r="152" spans="1:2" ht="15">
      <c r="A152" s="1"/>
      <c r="B152" s="9"/>
    </row>
    <row r="153" spans="1:2" ht="15">
      <c r="A153" s="1"/>
      <c r="B153" s="9"/>
    </row>
    <row r="154" spans="1:2" ht="15">
      <c r="A154" s="1"/>
      <c r="B154" s="9"/>
    </row>
    <row r="155" spans="1:2" ht="15">
      <c r="A155" s="1"/>
      <c r="B155" s="9"/>
    </row>
    <row r="156" spans="1:2" ht="15">
      <c r="A156" s="1"/>
      <c r="B156" s="1"/>
    </row>
    <row r="157" spans="1:2" ht="15">
      <c r="A157" s="1"/>
      <c r="B157" s="9"/>
    </row>
    <row r="158" spans="1:2" ht="15">
      <c r="A158" s="1"/>
      <c r="B158" s="9"/>
    </row>
    <row r="159" spans="1:2" ht="15">
      <c r="A159" s="1"/>
      <c r="B159" s="9"/>
    </row>
    <row r="160" spans="1:2" ht="15">
      <c r="A160" s="1"/>
      <c r="B160" s="9"/>
    </row>
    <row r="161" spans="1:2" ht="15">
      <c r="A161" s="1"/>
      <c r="B161" s="9"/>
    </row>
    <row r="162" spans="1:2" ht="15">
      <c r="A162" s="1"/>
      <c r="B162" s="9"/>
    </row>
    <row r="163" spans="1:2" ht="15">
      <c r="A163" s="1"/>
      <c r="B163" s="9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9"/>
    </row>
    <row r="174" spans="1:2" ht="15">
      <c r="A174" s="1"/>
      <c r="B174" s="9"/>
    </row>
    <row r="175" spans="1:2" ht="15">
      <c r="A175" s="1"/>
      <c r="B175" s="9"/>
    </row>
    <row r="176" spans="1:2" ht="15">
      <c r="A176" s="1"/>
      <c r="B176" s="9"/>
    </row>
    <row r="177" ht="15">
      <c r="A177" s="1"/>
    </row>
    <row r="178" ht="15">
      <c r="A178" s="1"/>
    </row>
    <row r="179" ht="15">
      <c r="A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9"/>
    </row>
    <row r="207" spans="1:2" ht="15">
      <c r="A207" s="1"/>
      <c r="B207" s="9"/>
    </row>
    <row r="208" spans="1:2" ht="15">
      <c r="A208" s="1"/>
      <c r="B208" s="9"/>
    </row>
    <row r="209" spans="1:2" ht="15">
      <c r="A209" s="1"/>
      <c r="B209" s="9"/>
    </row>
    <row r="210" spans="1:2" ht="15">
      <c r="A210" s="1"/>
      <c r="B210" s="9"/>
    </row>
    <row r="211" ht="15">
      <c r="A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9"/>
    </row>
    <row r="236" ht="15">
      <c r="A236" s="1"/>
    </row>
    <row r="237" ht="15">
      <c r="A237" s="1"/>
    </row>
    <row r="238" spans="1:2" ht="15">
      <c r="A238" s="1"/>
      <c r="B238" s="1"/>
    </row>
    <row r="239" spans="1:2" ht="15">
      <c r="A239" s="1"/>
      <c r="B239" s="9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9"/>
    </row>
    <row r="247" spans="1:2" ht="15">
      <c r="A247" s="1"/>
      <c r="B247" s="9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9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9"/>
    </row>
    <row r="257" spans="1:2" ht="15">
      <c r="A257" s="1"/>
      <c r="B257" s="9"/>
    </row>
    <row r="258" spans="1:2" ht="15">
      <c r="A258" s="1"/>
      <c r="B258" s="9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9"/>
    </row>
    <row r="262" spans="1:2" ht="15">
      <c r="A262" s="1"/>
      <c r="B262" s="9"/>
    </row>
    <row r="263" spans="1:2" ht="15">
      <c r="A263" s="1"/>
      <c r="B263" s="9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9"/>
    </row>
    <row r="268" spans="1:2" ht="15">
      <c r="A268" s="1"/>
      <c r="B268" s="9"/>
    </row>
    <row r="269" spans="1:2" ht="15">
      <c r="A269" s="1"/>
      <c r="B269" s="9"/>
    </row>
    <row r="270" spans="1:2" ht="15">
      <c r="A270" s="1"/>
      <c r="B270" s="9"/>
    </row>
    <row r="271" spans="1:2" ht="15">
      <c r="A271" s="1"/>
      <c r="B271" s="9"/>
    </row>
    <row r="272" spans="1:2" ht="15">
      <c r="A272" s="1"/>
      <c r="B272" s="9"/>
    </row>
    <row r="273" spans="1:2" ht="15">
      <c r="A273" s="1"/>
      <c r="B273" s="9"/>
    </row>
    <row r="274" spans="1:2" ht="15">
      <c r="A274" s="1"/>
      <c r="B274" s="9"/>
    </row>
    <row r="275" spans="1:2" ht="15">
      <c r="A275" s="1"/>
      <c r="B275" s="9"/>
    </row>
    <row r="276" ht="15">
      <c r="A276" s="1"/>
    </row>
    <row r="277" spans="1:2" ht="15">
      <c r="A277" s="1"/>
      <c r="B277" s="9"/>
    </row>
    <row r="278" spans="1:2" ht="15">
      <c r="A278" s="1"/>
      <c r="B278" s="9"/>
    </row>
    <row r="279" spans="1:2" ht="15">
      <c r="A279" s="1"/>
      <c r="B279" s="9"/>
    </row>
    <row r="280" spans="1:2" ht="15">
      <c r="A280" s="1"/>
      <c r="B280" s="9"/>
    </row>
    <row r="281" ht="15">
      <c r="A281" s="1"/>
    </row>
    <row r="282" ht="15">
      <c r="A282" s="1"/>
    </row>
    <row r="283" ht="15">
      <c r="A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9"/>
    </row>
    <row r="300" spans="1:2" ht="15">
      <c r="A300" s="1"/>
      <c r="B300" s="9"/>
    </row>
    <row r="301" spans="1:2" ht="15">
      <c r="A301" s="1"/>
      <c r="B301" s="9"/>
    </row>
    <row r="302" ht="15">
      <c r="A302" s="1"/>
    </row>
    <row r="303" spans="1:2" ht="15">
      <c r="A303" s="1"/>
      <c r="B303" s="1"/>
    </row>
    <row r="304" spans="1:2" ht="15">
      <c r="A304" s="1"/>
      <c r="B304" s="9"/>
    </row>
    <row r="305" spans="1:2" ht="15">
      <c r="A305" s="1"/>
      <c r="B305" s="9"/>
    </row>
    <row r="306" spans="1:2" ht="15">
      <c r="A306" s="1"/>
      <c r="B306" s="9"/>
    </row>
    <row r="307" spans="1:2" ht="15">
      <c r="A307" s="1"/>
      <c r="B307" s="9"/>
    </row>
    <row r="308" spans="1:2" ht="15">
      <c r="A308" s="1"/>
      <c r="B308" s="9"/>
    </row>
    <row r="309" spans="1:2" ht="15">
      <c r="A309" s="1"/>
      <c r="B309" s="9"/>
    </row>
    <row r="310" spans="1:2" ht="15">
      <c r="A310" s="1"/>
      <c r="B310" s="9"/>
    </row>
    <row r="311" spans="1:2" ht="15">
      <c r="A311" s="1"/>
      <c r="B311" s="9"/>
    </row>
    <row r="312" spans="1:2" ht="15">
      <c r="A312" s="1"/>
      <c r="B312" s="9"/>
    </row>
    <row r="313" spans="1:2" ht="15">
      <c r="A313" s="1"/>
      <c r="B313" s="9"/>
    </row>
    <row r="314" spans="1:2" ht="15">
      <c r="A314" s="1"/>
      <c r="B314" s="9"/>
    </row>
    <row r="315" spans="1:2" ht="15">
      <c r="A315" s="1"/>
      <c r="B315" s="9"/>
    </row>
    <row r="316" spans="1:2" ht="15">
      <c r="A316" s="1"/>
      <c r="B316" s="9"/>
    </row>
    <row r="317" spans="1:2" ht="15">
      <c r="A317" s="1"/>
      <c r="B317" s="9"/>
    </row>
    <row r="318" spans="1:2" ht="15">
      <c r="A318" s="1"/>
      <c r="B318" s="9"/>
    </row>
    <row r="319" spans="1:2" ht="15">
      <c r="A319" s="1"/>
      <c r="B319" s="9"/>
    </row>
    <row r="320" spans="1:2" ht="15">
      <c r="A320" s="1"/>
      <c r="B320" s="9"/>
    </row>
    <row r="321" spans="1:2" ht="15">
      <c r="A321" s="1"/>
      <c r="B321" s="9"/>
    </row>
    <row r="322" spans="1:2" ht="15">
      <c r="A322" s="1"/>
      <c r="B322" s="9"/>
    </row>
    <row r="323" spans="1:2" ht="15">
      <c r="A323" s="1"/>
      <c r="B323" s="9"/>
    </row>
    <row r="324" spans="1:2" ht="15">
      <c r="A324" s="1"/>
      <c r="B324" s="9"/>
    </row>
    <row r="325" spans="1:2" ht="15">
      <c r="A325" s="1"/>
      <c r="B325" s="9"/>
    </row>
    <row r="326" spans="1:2" ht="15">
      <c r="A326" s="1"/>
      <c r="B326" s="9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ht="15">
      <c r="A349" s="1"/>
    </row>
    <row r="350" ht="15">
      <c r="A350" s="1"/>
    </row>
    <row r="351" ht="15">
      <c r="A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spans="1:2" ht="15">
      <c r="A400" s="1"/>
      <c r="B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spans="1:2" ht="15">
      <c r="A406" s="1"/>
      <c r="B406" s="1"/>
    </row>
    <row r="407" ht="15">
      <c r="A407" s="1"/>
    </row>
    <row r="408" spans="1:2" ht="15">
      <c r="A408" s="1"/>
      <c r="B408" s="1"/>
    </row>
    <row r="409" spans="1:2" ht="15">
      <c r="A409" s="1"/>
      <c r="B409" s="1"/>
    </row>
    <row r="410" spans="1:2" ht="15">
      <c r="A410" s="1"/>
      <c r="B410" s="1"/>
    </row>
    <row r="411" spans="1:2" ht="15">
      <c r="A411" s="1"/>
      <c r="B411" s="1"/>
    </row>
    <row r="412" spans="1:2" ht="15">
      <c r="A412" s="1"/>
      <c r="B412" s="1"/>
    </row>
    <row r="413" spans="1:2" ht="15">
      <c r="A413" s="1"/>
      <c r="B413" s="1"/>
    </row>
    <row r="414" spans="1:2" ht="15">
      <c r="A414" s="1"/>
      <c r="B414" s="1"/>
    </row>
    <row r="415" spans="1:2" ht="15">
      <c r="A415" s="1"/>
      <c r="B415" s="1"/>
    </row>
    <row r="416" spans="1:2" ht="15">
      <c r="A416" s="1"/>
      <c r="B416" s="1"/>
    </row>
    <row r="417" spans="1:2" ht="15">
      <c r="A417" s="1"/>
      <c r="B417" s="1"/>
    </row>
    <row r="418" spans="1:2" ht="15">
      <c r="A418" s="1"/>
      <c r="B418" s="1"/>
    </row>
    <row r="419" spans="1:2" ht="15">
      <c r="A419" s="1"/>
      <c r="B419" s="1"/>
    </row>
    <row r="420" spans="1:2" ht="15">
      <c r="A420" s="1"/>
      <c r="B420" s="1"/>
    </row>
    <row r="421" spans="1:2" ht="15">
      <c r="A421" s="1"/>
      <c r="B421" s="1"/>
    </row>
    <row r="422" spans="1:2" ht="15">
      <c r="A422" s="1"/>
      <c r="B422" s="1"/>
    </row>
    <row r="423" spans="1:2" ht="15">
      <c r="A423" s="1"/>
      <c r="B423" s="1"/>
    </row>
    <row r="424" spans="1:2" ht="15">
      <c r="A424" s="1"/>
      <c r="B424" s="1"/>
    </row>
    <row r="425" spans="1:2" ht="15">
      <c r="A425" s="1"/>
      <c r="B425" s="1"/>
    </row>
    <row r="426" spans="1:2" ht="15">
      <c r="A426" s="1"/>
      <c r="B426" s="1"/>
    </row>
    <row r="427" ht="15">
      <c r="A427" s="1"/>
    </row>
    <row r="428" ht="15">
      <c r="A428" s="1"/>
    </row>
    <row r="429" ht="15">
      <c r="A429" s="1"/>
    </row>
    <row r="430" spans="1:2" ht="15">
      <c r="A430" s="1"/>
      <c r="B430" s="1"/>
    </row>
    <row r="431" spans="1:2" ht="15">
      <c r="A431" s="1"/>
      <c r="B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spans="1:2" ht="15">
      <c r="A467" s="1"/>
      <c r="B467" s="1"/>
    </row>
    <row r="468" ht="15">
      <c r="A468" s="1"/>
    </row>
    <row r="469" spans="1:2" ht="15">
      <c r="A469" s="1"/>
      <c r="B469" s="1"/>
    </row>
    <row r="470" spans="1:2" ht="15">
      <c r="A470" s="1"/>
      <c r="B470" s="1"/>
    </row>
    <row r="471" spans="1:2" ht="15">
      <c r="A471" s="1"/>
      <c r="B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spans="1:2" ht="15">
      <c r="A496" s="1"/>
      <c r="B496" s="1"/>
    </row>
    <row r="497" spans="1:2" ht="15">
      <c r="A497" s="1"/>
      <c r="B497" s="1"/>
    </row>
    <row r="498" spans="1:2" ht="15">
      <c r="A498" s="1"/>
      <c r="B498" s="1"/>
    </row>
    <row r="499" spans="1:2" ht="15">
      <c r="A499" s="1"/>
      <c r="B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spans="1:2" ht="15">
      <c r="A504" s="1"/>
      <c r="B504" s="1"/>
    </row>
    <row r="505" spans="1:2" ht="15">
      <c r="A505" s="1"/>
      <c r="B505" s="1"/>
    </row>
    <row r="506" spans="1:2" ht="15">
      <c r="A506" s="1"/>
      <c r="B506" s="1"/>
    </row>
    <row r="507" ht="15">
      <c r="A507" s="1"/>
    </row>
    <row r="508" ht="15">
      <c r="A508" s="1"/>
    </row>
    <row r="509" spans="1:2" ht="15">
      <c r="A509" s="1"/>
      <c r="B509" s="1"/>
    </row>
    <row r="510" spans="1:2" ht="15">
      <c r="A510" s="1"/>
      <c r="B510" s="1"/>
    </row>
    <row r="511" spans="1:2" ht="15">
      <c r="A511" s="1"/>
      <c r="B511" s="1"/>
    </row>
    <row r="512" ht="15">
      <c r="A512" s="1"/>
    </row>
    <row r="513" spans="1:2" ht="15">
      <c r="A513" s="1"/>
      <c r="B513" s="1"/>
    </row>
    <row r="514" spans="1:2" ht="15">
      <c r="A514" s="1"/>
      <c r="B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spans="1:2" ht="15">
      <c r="A545" s="1"/>
      <c r="B545" s="1"/>
    </row>
    <row r="546" spans="1:2" ht="15">
      <c r="A546" s="1"/>
      <c r="B546" s="1"/>
    </row>
    <row r="547" spans="1:2" ht="15">
      <c r="A547" s="1"/>
      <c r="B547" s="1"/>
    </row>
    <row r="548" spans="1:2" ht="15">
      <c r="A548" s="1"/>
      <c r="B548" s="1"/>
    </row>
    <row r="549" spans="1:2" ht="15">
      <c r="A549" s="1"/>
      <c r="B549" s="1"/>
    </row>
    <row r="550" spans="1:2" ht="15">
      <c r="A550" s="1"/>
      <c r="B550" s="1"/>
    </row>
    <row r="551" spans="1:2" ht="15">
      <c r="A551" s="1"/>
      <c r="B551" s="1"/>
    </row>
    <row r="552" spans="1:2" ht="15">
      <c r="A552" s="1"/>
      <c r="B552" s="1"/>
    </row>
    <row r="553" spans="1:2" ht="15">
      <c r="A553" s="1"/>
      <c r="B553" s="1"/>
    </row>
    <row r="554" spans="1:2" ht="15">
      <c r="A554" s="1"/>
      <c r="B554" s="1"/>
    </row>
    <row r="555" spans="1:2" ht="15">
      <c r="A555" s="1"/>
      <c r="B555" s="1"/>
    </row>
    <row r="556" spans="1:2" ht="15">
      <c r="A556" s="1"/>
      <c r="B556" s="1"/>
    </row>
    <row r="557" spans="1:2" ht="15">
      <c r="A557" s="1"/>
      <c r="B557" s="1"/>
    </row>
    <row r="558" spans="1:2" ht="15">
      <c r="A558" s="1"/>
      <c r="B558" s="1"/>
    </row>
    <row r="559" spans="1:2" ht="15">
      <c r="A559" s="1"/>
      <c r="B559" s="1"/>
    </row>
    <row r="560" spans="1:2" ht="15">
      <c r="A560" s="1"/>
      <c r="B560" s="1"/>
    </row>
    <row r="561" spans="1:2" ht="15">
      <c r="A561" s="1"/>
      <c r="B561" s="1"/>
    </row>
    <row r="562" spans="1:2" ht="15">
      <c r="A562" s="1"/>
      <c r="B562" s="1"/>
    </row>
    <row r="563" spans="1:2" ht="15">
      <c r="A563" s="1"/>
      <c r="B563" s="1"/>
    </row>
    <row r="564" spans="1:2" ht="15">
      <c r="A564" s="1"/>
      <c r="B564" s="1"/>
    </row>
    <row r="565" spans="1:2" ht="15">
      <c r="A565" s="1"/>
      <c r="B565" s="1"/>
    </row>
    <row r="566" spans="1:2" ht="15">
      <c r="A566" s="1"/>
      <c r="B566" s="1"/>
    </row>
    <row r="567" spans="1:2" ht="15">
      <c r="A567" s="1"/>
      <c r="B567" s="1"/>
    </row>
    <row r="568" spans="1:2" ht="15">
      <c r="A568" s="1"/>
      <c r="B568" s="1"/>
    </row>
    <row r="569" spans="1:2" ht="15">
      <c r="A569" s="1"/>
      <c r="B569" s="1"/>
    </row>
    <row r="570" spans="1:2" ht="15">
      <c r="A570" s="1"/>
      <c r="B570" s="1"/>
    </row>
    <row r="571" spans="1:2" ht="15">
      <c r="A571" s="1"/>
      <c r="B571" s="1"/>
    </row>
    <row r="572" spans="1:2" ht="15">
      <c r="A572" s="1"/>
      <c r="B572" s="1"/>
    </row>
    <row r="573" spans="1:2" ht="15">
      <c r="A573" s="1"/>
      <c r="B573" s="1"/>
    </row>
    <row r="574" spans="1:2" ht="15">
      <c r="A574" s="1"/>
      <c r="B574" s="1"/>
    </row>
    <row r="575" spans="1:2" ht="15">
      <c r="A575" s="1"/>
      <c r="B575" s="1"/>
    </row>
    <row r="576" spans="1:2" ht="15">
      <c r="A576" s="1"/>
      <c r="B576" s="1"/>
    </row>
    <row r="577" spans="1:2" ht="15">
      <c r="A577" s="1"/>
      <c r="B577" s="1"/>
    </row>
    <row r="578" spans="1:2" ht="15">
      <c r="A578" s="1"/>
      <c r="B578" s="1"/>
    </row>
    <row r="579" spans="1:2" ht="15">
      <c r="A579" s="1"/>
      <c r="B579" s="1"/>
    </row>
    <row r="580" spans="1:2" ht="15">
      <c r="A580" s="1"/>
      <c r="B580" s="1"/>
    </row>
    <row r="581" spans="1:2" ht="15">
      <c r="A581" s="1"/>
      <c r="B581" s="1"/>
    </row>
    <row r="582" spans="1:2" ht="15">
      <c r="A582" s="1"/>
      <c r="B582" s="1"/>
    </row>
    <row r="583" spans="1:2" ht="15">
      <c r="A583" s="1"/>
      <c r="B583" s="1"/>
    </row>
    <row r="584" spans="1:2" ht="15">
      <c r="A584" s="1"/>
      <c r="B584" s="1"/>
    </row>
    <row r="585" spans="1:2" ht="15">
      <c r="A585" s="1"/>
      <c r="B585" s="1"/>
    </row>
    <row r="586" spans="1:2" ht="15">
      <c r="A586" s="1"/>
      <c r="B586" s="1"/>
    </row>
    <row r="587" spans="1:2" ht="15">
      <c r="A587" s="1"/>
      <c r="B587" s="1"/>
    </row>
    <row r="588" spans="1:2" ht="15">
      <c r="A588" s="1"/>
      <c r="B588" s="1"/>
    </row>
    <row r="589" spans="1:2" ht="15">
      <c r="A589" s="1"/>
      <c r="B589" s="1"/>
    </row>
    <row r="590" spans="1:2" ht="15">
      <c r="A590" s="1"/>
      <c r="B590" s="1"/>
    </row>
    <row r="591" spans="1:2" ht="15">
      <c r="A591" s="1"/>
      <c r="B591" s="1"/>
    </row>
    <row r="592" spans="1:2" ht="15">
      <c r="A592" s="1"/>
      <c r="B592" s="1"/>
    </row>
    <row r="593" spans="1:2" ht="15">
      <c r="A593" s="1"/>
      <c r="B593" s="1"/>
    </row>
    <row r="594" spans="1:2" ht="15">
      <c r="A594" s="1"/>
      <c r="B594" s="1"/>
    </row>
    <row r="595" spans="1:2" ht="15">
      <c r="A595" s="1"/>
      <c r="B595" s="1"/>
    </row>
    <row r="596" spans="1:2" ht="15">
      <c r="A596" s="1"/>
      <c r="B596" s="1"/>
    </row>
    <row r="597" spans="1:2" ht="15">
      <c r="A597" s="1"/>
      <c r="B597" s="1"/>
    </row>
    <row r="598" spans="1:2" ht="15">
      <c r="A598" s="1"/>
      <c r="B598" s="1"/>
    </row>
    <row r="599" spans="1:2" ht="15">
      <c r="A599" s="1"/>
      <c r="B599" s="1"/>
    </row>
    <row r="600" spans="1:2" ht="15">
      <c r="A600" s="1"/>
      <c r="B600" s="1"/>
    </row>
    <row r="601" spans="1:2" ht="15">
      <c r="A601" s="1"/>
      <c r="B601" s="1"/>
    </row>
    <row r="602" spans="1:2" ht="15">
      <c r="A602" s="1"/>
      <c r="B602" s="1"/>
    </row>
    <row r="603" spans="1:2" ht="15">
      <c r="A603" s="1"/>
      <c r="B603" s="1"/>
    </row>
    <row r="604" spans="1:2" ht="15">
      <c r="A604" s="1"/>
      <c r="B604" s="1"/>
    </row>
    <row r="605" spans="1:2" ht="15">
      <c r="A605" s="1"/>
      <c r="B605" s="1"/>
    </row>
    <row r="606" spans="1:2" ht="15">
      <c r="A606" s="1"/>
      <c r="B606" s="1"/>
    </row>
    <row r="607" spans="1:2" ht="15">
      <c r="A607" s="1"/>
      <c r="B607" s="1"/>
    </row>
    <row r="608" spans="1:2" ht="15">
      <c r="A608" s="1"/>
      <c r="B608" s="1"/>
    </row>
    <row r="609" spans="1:2" ht="15">
      <c r="A609" s="1"/>
      <c r="B609" s="1"/>
    </row>
    <row r="610" spans="1:2" ht="15">
      <c r="A610" s="1"/>
      <c r="B610" s="1"/>
    </row>
    <row r="611" spans="1:2" ht="15">
      <c r="A611" s="1"/>
      <c r="B611" s="1"/>
    </row>
    <row r="612" spans="1:2" ht="15">
      <c r="A612" s="1"/>
      <c r="B612" s="1"/>
    </row>
    <row r="613" spans="1:2" ht="15">
      <c r="A613" s="1"/>
      <c r="B613" s="1"/>
    </row>
    <row r="614" spans="1:2" ht="15">
      <c r="A614" s="1"/>
      <c r="B614" s="1"/>
    </row>
    <row r="615" spans="1:2" ht="15">
      <c r="A615" s="1"/>
      <c r="B615" s="1"/>
    </row>
    <row r="616" spans="1:2" ht="15">
      <c r="A616" s="1"/>
      <c r="B616" s="1"/>
    </row>
    <row r="617" spans="1:2" ht="15">
      <c r="A617" s="1"/>
      <c r="B617" s="1"/>
    </row>
    <row r="618" spans="1:2" ht="15">
      <c r="A618" s="1"/>
      <c r="B618" s="1"/>
    </row>
    <row r="619" spans="1:2" ht="15">
      <c r="A619" s="1"/>
      <c r="B619" s="1"/>
    </row>
    <row r="620" spans="1:2" ht="15">
      <c r="A620" s="1"/>
      <c r="B620" s="1"/>
    </row>
    <row r="621" spans="1:2" ht="15">
      <c r="A621" s="1"/>
      <c r="B621" s="1"/>
    </row>
    <row r="622" spans="1:2" ht="15">
      <c r="A622" s="1"/>
      <c r="B622" s="1"/>
    </row>
    <row r="623" spans="1:2" ht="15">
      <c r="A623" s="1"/>
      <c r="B623" s="1"/>
    </row>
    <row r="624" spans="1:2" ht="15">
      <c r="A624" s="1"/>
      <c r="B624" s="1"/>
    </row>
    <row r="625" spans="1:2" ht="15">
      <c r="A625" s="1"/>
      <c r="B625" s="1"/>
    </row>
    <row r="626" spans="1:2" ht="15">
      <c r="A626" s="1"/>
      <c r="B626" s="1"/>
    </row>
    <row r="627" spans="1:2" ht="15">
      <c r="A627" s="1"/>
      <c r="B627" s="1"/>
    </row>
    <row r="628" spans="1:2" ht="15">
      <c r="A628" s="1"/>
      <c r="B628" s="1"/>
    </row>
    <row r="629" spans="1:2" ht="15">
      <c r="A629" s="1"/>
      <c r="B629" s="1"/>
    </row>
    <row r="630" spans="1:2" ht="15">
      <c r="A630" s="1"/>
      <c r="B630" s="1"/>
    </row>
    <row r="631" spans="1:2" ht="15">
      <c r="A631" s="1"/>
      <c r="B631" s="1"/>
    </row>
    <row r="632" spans="1:2" ht="15">
      <c r="A632" s="1"/>
      <c r="B632" s="1"/>
    </row>
    <row r="633" spans="1:2" ht="15">
      <c r="A633" s="1"/>
      <c r="B633" s="1"/>
    </row>
    <row r="634" spans="1:2" ht="15">
      <c r="A634" s="1"/>
      <c r="B634" s="1"/>
    </row>
    <row r="635" spans="1:2" ht="15">
      <c r="A635" s="1"/>
      <c r="B635" s="1"/>
    </row>
    <row r="636" spans="1:2" ht="15">
      <c r="A636" s="1"/>
      <c r="B636" s="1"/>
    </row>
    <row r="637" spans="1:2" ht="15">
      <c r="A637" s="1"/>
      <c r="B637" s="17"/>
    </row>
    <row r="638" spans="1:2" ht="15">
      <c r="A638" s="1"/>
      <c r="B638" s="17"/>
    </row>
    <row r="639" spans="1:2" ht="15">
      <c r="A639" s="1"/>
      <c r="B639" s="17"/>
    </row>
    <row r="640" spans="1:2" ht="15">
      <c r="A640" s="1"/>
      <c r="B640" s="17"/>
    </row>
    <row r="641" spans="1:2" ht="15">
      <c r="A641" s="1"/>
      <c r="B641" s="17"/>
    </row>
    <row r="642" spans="1:2" ht="15">
      <c r="A642" s="1"/>
      <c r="B642" s="17"/>
    </row>
    <row r="643" spans="1:2" ht="15">
      <c r="A643" s="1"/>
      <c r="B643" s="17"/>
    </row>
    <row r="644" spans="1:2" ht="15">
      <c r="A644" s="1"/>
      <c r="B644" s="17"/>
    </row>
    <row r="645" spans="1:2" ht="15">
      <c r="A645" s="1"/>
      <c r="B645" s="17"/>
    </row>
    <row r="646" spans="1:2" ht="15">
      <c r="A646" s="1"/>
      <c r="B646" s="17"/>
    </row>
    <row r="647" spans="1:2" ht="15">
      <c r="A647" s="1"/>
      <c r="B647" s="17"/>
    </row>
    <row r="648" spans="1:2" ht="15">
      <c r="A648" s="1"/>
      <c r="B648" s="17"/>
    </row>
    <row r="649" spans="1:2" ht="15">
      <c r="A649" s="1"/>
      <c r="B649" s="17"/>
    </row>
    <row r="650" spans="1:2" ht="15">
      <c r="A650" s="1"/>
      <c r="B650" s="17"/>
    </row>
    <row r="651" spans="1:2" ht="15">
      <c r="A651" s="1"/>
      <c r="B651" s="17"/>
    </row>
    <row r="652" spans="1:2" ht="15">
      <c r="A652" s="1"/>
      <c r="B652" s="17"/>
    </row>
    <row r="653" spans="1:2" ht="15">
      <c r="A653" s="1"/>
      <c r="B653" s="17"/>
    </row>
    <row r="654" spans="1:2" ht="15">
      <c r="A654" s="1"/>
      <c r="B654" s="17"/>
    </row>
    <row r="655" spans="1:2" ht="15">
      <c r="A655" s="1"/>
      <c r="B655" s="17"/>
    </row>
    <row r="656" spans="1:2" ht="15">
      <c r="A656" s="1"/>
      <c r="B656" s="17"/>
    </row>
    <row r="657" spans="1:2" ht="15">
      <c r="A657" s="1"/>
      <c r="B657" s="17"/>
    </row>
    <row r="658" spans="1:2" ht="15">
      <c r="A658" s="1"/>
      <c r="B658" s="17"/>
    </row>
    <row r="659" spans="1:2" ht="15">
      <c r="A659" s="1"/>
      <c r="B659" s="17"/>
    </row>
    <row r="660" spans="1:2" ht="15">
      <c r="A660" s="1"/>
      <c r="B660" s="17"/>
    </row>
    <row r="661" spans="1:2" ht="15">
      <c r="A661" s="1"/>
      <c r="B661" s="17"/>
    </row>
    <row r="662" spans="1:2" ht="15">
      <c r="A662" s="1"/>
      <c r="B662" s="17"/>
    </row>
    <row r="663" spans="1:2" ht="15">
      <c r="A663" s="1"/>
      <c r="B663" s="17"/>
    </row>
    <row r="664" spans="1:2" ht="15">
      <c r="A664" s="1"/>
      <c r="B664" s="17"/>
    </row>
    <row r="665" spans="1:2" ht="15">
      <c r="A665" s="1"/>
      <c r="B665" s="17"/>
    </row>
    <row r="666" spans="1:2" ht="15">
      <c r="A666" s="1"/>
      <c r="B666" s="17"/>
    </row>
    <row r="667" spans="1:2" ht="15">
      <c r="A667" s="1"/>
      <c r="B667" s="17"/>
    </row>
    <row r="668" spans="1:2" ht="15">
      <c r="A668" s="1"/>
      <c r="B668" s="17"/>
    </row>
    <row r="669" spans="1:2" ht="15">
      <c r="A669" s="1"/>
      <c r="B669" s="17"/>
    </row>
    <row r="670" spans="1:2" ht="15">
      <c r="A670" s="1"/>
      <c r="B670" s="17"/>
    </row>
    <row r="671" spans="1:2" ht="15">
      <c r="A671" s="1"/>
      <c r="B671" s="17"/>
    </row>
    <row r="672" spans="1:2" ht="15">
      <c r="A672" s="1"/>
      <c r="B672" s="17"/>
    </row>
    <row r="673" spans="1:2" ht="15">
      <c r="A673" s="1"/>
      <c r="B673" s="17"/>
    </row>
    <row r="674" spans="1:2" ht="15">
      <c r="A674" s="1"/>
      <c r="B674" s="17"/>
    </row>
    <row r="675" spans="1:2" ht="15">
      <c r="A675" s="1"/>
      <c r="B675" s="17"/>
    </row>
    <row r="676" spans="1:2" ht="15">
      <c r="A676" s="1"/>
      <c r="B676" s="17"/>
    </row>
    <row r="677" spans="1:2" ht="15">
      <c r="A677" s="1"/>
      <c r="B677" s="17"/>
    </row>
    <row r="678" spans="1:2" ht="15">
      <c r="A678" s="1"/>
      <c r="B678" s="17"/>
    </row>
    <row r="679" spans="1:2" ht="15">
      <c r="A679" s="1"/>
      <c r="B679" s="17"/>
    </row>
    <row r="680" spans="1:2" ht="15">
      <c r="A680" s="1"/>
      <c r="B680" s="17"/>
    </row>
    <row r="681" spans="1:2" ht="15">
      <c r="A681" s="1"/>
      <c r="B681" s="17"/>
    </row>
    <row r="682" spans="1:2" ht="15">
      <c r="A682" s="1"/>
      <c r="B682" s="17"/>
    </row>
    <row r="683" spans="1:2" ht="15">
      <c r="A683" s="1"/>
      <c r="B683" s="17"/>
    </row>
    <row r="684" spans="1:2" ht="15">
      <c r="A684" s="1"/>
      <c r="B684" s="17"/>
    </row>
    <row r="685" spans="1:2" ht="15">
      <c r="A685" s="1"/>
      <c r="B685" s="17"/>
    </row>
    <row r="686" spans="1:2" ht="15">
      <c r="A686" s="1"/>
      <c r="B686" s="17"/>
    </row>
    <row r="687" spans="1:2" ht="15">
      <c r="A687" s="1"/>
      <c r="B687" s="17"/>
    </row>
    <row r="688" spans="1:2" ht="15">
      <c r="A688" s="1"/>
      <c r="B688" s="17"/>
    </row>
    <row r="689" spans="1:2" ht="15">
      <c r="A689" s="1"/>
      <c r="B689" s="17"/>
    </row>
    <row r="690" spans="1:2" ht="15">
      <c r="A690" s="1"/>
      <c r="B690" s="17"/>
    </row>
    <row r="691" spans="1:2" ht="15">
      <c r="A691" s="1"/>
      <c r="B691" s="17"/>
    </row>
    <row r="692" spans="1:2" ht="15">
      <c r="A692" s="1"/>
      <c r="B692" s="17"/>
    </row>
    <row r="693" spans="1:2" ht="15">
      <c r="A693" s="1"/>
      <c r="B693" s="17"/>
    </row>
    <row r="694" spans="1:2" ht="15">
      <c r="A694" s="1"/>
      <c r="B694" s="17"/>
    </row>
    <row r="695" spans="1:2" ht="15">
      <c r="A695" s="1"/>
      <c r="B695" s="17"/>
    </row>
    <row r="696" spans="1:2" ht="15">
      <c r="A696" s="1"/>
      <c r="B696" s="17"/>
    </row>
    <row r="697" spans="1:2" ht="15">
      <c r="A697" s="1"/>
      <c r="B697" s="17"/>
    </row>
    <row r="698" spans="1:2" ht="15">
      <c r="A698" s="1"/>
      <c r="B698" s="17"/>
    </row>
    <row r="699" spans="1:2" ht="15">
      <c r="A699" s="1"/>
      <c r="B699" s="17"/>
    </row>
    <row r="700" spans="1:2" ht="15">
      <c r="A700" s="1"/>
      <c r="B700" s="17"/>
    </row>
    <row r="701" spans="1:2" ht="15">
      <c r="A701" s="1"/>
      <c r="B701" s="17"/>
    </row>
    <row r="702" spans="1:2" ht="15">
      <c r="A702" s="1"/>
      <c r="B702" s="17"/>
    </row>
    <row r="703" spans="1:2" ht="15">
      <c r="A703" s="1"/>
      <c r="B703" s="17"/>
    </row>
    <row r="704" spans="1:2" ht="15">
      <c r="A704" s="1"/>
      <c r="B704" s="17"/>
    </row>
    <row r="705" spans="1:2" ht="15">
      <c r="A705" s="1"/>
      <c r="B705" s="17"/>
    </row>
    <row r="706" spans="1:2" ht="15">
      <c r="A706" s="1"/>
      <c r="B706" s="17"/>
    </row>
    <row r="707" spans="1:2" ht="15">
      <c r="A707" s="1"/>
      <c r="B707" s="17"/>
    </row>
    <row r="708" spans="1:2" ht="15">
      <c r="A708" s="1"/>
      <c r="B708" s="17"/>
    </row>
    <row r="709" spans="1:2" ht="15">
      <c r="A709" s="1"/>
      <c r="B709" s="17"/>
    </row>
    <row r="710" spans="1:2" ht="15">
      <c r="A710" s="1"/>
      <c r="B710" s="17"/>
    </row>
    <row r="711" spans="1:2" ht="15">
      <c r="A711" s="1"/>
      <c r="B711" s="17"/>
    </row>
    <row r="712" spans="1:2" ht="15">
      <c r="A712" s="1"/>
      <c r="B712" s="17"/>
    </row>
    <row r="713" spans="1:2" ht="15">
      <c r="A713" s="1"/>
      <c r="B713" s="17"/>
    </row>
    <row r="714" spans="1:2" ht="15">
      <c r="A714" s="1"/>
      <c r="B714" s="17"/>
    </row>
    <row r="715" spans="1:2" ht="15">
      <c r="A715" s="1"/>
      <c r="B715" s="17"/>
    </row>
    <row r="716" spans="1:2" ht="15">
      <c r="A716" s="1"/>
      <c r="B716" s="17"/>
    </row>
    <row r="717" spans="1:2" ht="15">
      <c r="A717" s="1"/>
      <c r="B717" s="17"/>
    </row>
    <row r="718" spans="1:2" ht="15">
      <c r="A718" s="1"/>
      <c r="B718" s="17"/>
    </row>
    <row r="719" spans="1:2" ht="15">
      <c r="A719" s="1"/>
      <c r="B719" s="17"/>
    </row>
    <row r="720" spans="1:2" ht="15">
      <c r="A720" s="1"/>
      <c r="B720" s="17"/>
    </row>
    <row r="721" spans="1:2" ht="15">
      <c r="A721" s="1"/>
      <c r="B721" s="17"/>
    </row>
    <row r="722" spans="1:2" ht="15">
      <c r="A722" s="1"/>
      <c r="B722" s="17"/>
    </row>
    <row r="723" spans="1:2" ht="15">
      <c r="A723" s="1"/>
      <c r="B723" s="17"/>
    </row>
    <row r="724" spans="1:2" ht="15">
      <c r="A724" s="1"/>
      <c r="B724" s="17"/>
    </row>
    <row r="725" spans="1:2" ht="15">
      <c r="A725" s="1"/>
      <c r="B725" s="17"/>
    </row>
    <row r="726" spans="1:2" ht="15">
      <c r="A726" s="1"/>
      <c r="B726" s="17"/>
    </row>
    <row r="727" spans="1:2" ht="15">
      <c r="A727" s="1"/>
      <c r="B727" s="17"/>
    </row>
    <row r="728" spans="1:2" ht="15">
      <c r="A728" s="1"/>
      <c r="B728" s="17"/>
    </row>
    <row r="729" spans="1:2" ht="15">
      <c r="A729" s="1"/>
      <c r="B729" s="17"/>
    </row>
    <row r="730" spans="1:2" ht="15">
      <c r="A730" s="1"/>
      <c r="B730" s="17"/>
    </row>
    <row r="731" spans="1:2" ht="15">
      <c r="A731" s="1"/>
      <c r="B731" s="17"/>
    </row>
    <row r="732" spans="1:2" ht="15">
      <c r="A732" s="1"/>
      <c r="B732" s="17"/>
    </row>
    <row r="733" spans="1:2" ht="15">
      <c r="A733" s="1"/>
      <c r="B733" s="17"/>
    </row>
    <row r="734" spans="1:2" ht="15">
      <c r="A734" s="1"/>
      <c r="B734" s="17"/>
    </row>
    <row r="735" spans="1:2" ht="15">
      <c r="A735" s="1"/>
      <c r="B735" s="17"/>
    </row>
    <row r="736" spans="1:2" ht="15">
      <c r="A736" s="17"/>
      <c r="B736" s="17"/>
    </row>
    <row r="737" spans="1:2" ht="15">
      <c r="A737" s="17"/>
      <c r="B737" s="17"/>
    </row>
    <row r="738" spans="1:2" ht="15">
      <c r="A738" s="17"/>
      <c r="B738" s="17"/>
    </row>
    <row r="739" spans="1:2" ht="15">
      <c r="A739" s="17"/>
      <c r="B739" s="17"/>
    </row>
    <row r="740" spans="1:2" ht="15">
      <c r="A740" s="17"/>
      <c r="B740" s="17"/>
    </row>
    <row r="741" spans="1:2" ht="15">
      <c r="A741" s="17"/>
      <c r="B741" s="17"/>
    </row>
    <row r="742" spans="1:2" ht="15">
      <c r="A742" s="17"/>
      <c r="B742" s="17"/>
    </row>
    <row r="743" spans="1:2" ht="15">
      <c r="A743" s="17"/>
      <c r="B743" s="17"/>
    </row>
    <row r="744" spans="1:2" ht="15">
      <c r="A744" s="17"/>
      <c r="B744" s="17"/>
    </row>
    <row r="745" spans="1:2" ht="15">
      <c r="A745" s="17"/>
      <c r="B745" s="17"/>
    </row>
    <row r="746" spans="1:2" ht="15">
      <c r="A746" s="17"/>
      <c r="B746" s="17"/>
    </row>
    <row r="747" spans="1:2" ht="15">
      <c r="A747" s="17"/>
      <c r="B747" s="17"/>
    </row>
    <row r="748" spans="1:2" ht="15">
      <c r="A748" s="17"/>
      <c r="B748" s="17"/>
    </row>
    <row r="749" spans="1:2" ht="15">
      <c r="A749" s="17"/>
      <c r="B749" s="17"/>
    </row>
    <row r="750" spans="1:2" ht="15">
      <c r="A750" s="17"/>
      <c r="B750" s="17"/>
    </row>
    <row r="751" spans="1:2" ht="15">
      <c r="A751" s="17"/>
      <c r="B751" s="17"/>
    </row>
    <row r="752" spans="1:2" ht="15">
      <c r="A752" s="17"/>
      <c r="B752" s="17"/>
    </row>
    <row r="753" spans="1:2" ht="15">
      <c r="A753" s="17"/>
      <c r="B753" s="17"/>
    </row>
    <row r="754" spans="1:2" ht="15">
      <c r="A754" s="17"/>
      <c r="B754" s="17"/>
    </row>
    <row r="755" spans="1:2" ht="15">
      <c r="A755" s="17"/>
      <c r="B755" s="17"/>
    </row>
    <row r="756" spans="1:2" ht="15">
      <c r="A756" s="17"/>
      <c r="B756" s="17"/>
    </row>
    <row r="757" spans="1:2" ht="15">
      <c r="A757" s="17"/>
      <c r="B757" s="17"/>
    </row>
    <row r="758" spans="1:2" ht="15">
      <c r="A758" s="17"/>
      <c r="B758" s="17"/>
    </row>
    <row r="759" spans="1:2" ht="15">
      <c r="A759" s="17"/>
      <c r="B759" s="17"/>
    </row>
    <row r="760" spans="1:2" ht="15">
      <c r="A760" s="17"/>
      <c r="B760" s="17"/>
    </row>
    <row r="761" spans="1:2" ht="15">
      <c r="A761" s="17"/>
      <c r="B761" s="17"/>
    </row>
    <row r="762" spans="1:2" ht="15">
      <c r="A762" s="17"/>
      <c r="B762" s="17"/>
    </row>
    <row r="763" spans="1:2" ht="15">
      <c r="A763" s="17"/>
      <c r="B763" s="17"/>
    </row>
    <row r="764" spans="1:2" ht="15">
      <c r="A764" s="17"/>
      <c r="B764" s="17"/>
    </row>
    <row r="765" spans="1:2" ht="15">
      <c r="A765" s="17"/>
      <c r="B765" s="17"/>
    </row>
    <row r="766" spans="1:2" ht="15">
      <c r="A766" s="17"/>
      <c r="B766" s="17"/>
    </row>
    <row r="767" spans="1:2" ht="15">
      <c r="A767" s="17"/>
      <c r="B767" s="17"/>
    </row>
    <row r="768" spans="1:2" ht="15">
      <c r="A768" s="17"/>
      <c r="B768" s="17"/>
    </row>
    <row r="769" spans="1:2" ht="15">
      <c r="A769" s="17"/>
      <c r="B769" s="17"/>
    </row>
    <row r="770" spans="1:2" ht="15">
      <c r="A770" s="17"/>
      <c r="B770" s="17"/>
    </row>
    <row r="771" spans="1:2" ht="15">
      <c r="A771" s="17"/>
      <c r="B771" s="17"/>
    </row>
    <row r="772" spans="1:2" ht="15">
      <c r="A772" s="17"/>
      <c r="B772" s="17"/>
    </row>
    <row r="773" spans="1:2" ht="15">
      <c r="A773" s="17"/>
      <c r="B773" s="17"/>
    </row>
    <row r="774" spans="1:2" ht="15">
      <c r="A774" s="17"/>
      <c r="B774" s="17"/>
    </row>
    <row r="775" spans="1:2" ht="15">
      <c r="A775" s="17"/>
      <c r="B775" s="17"/>
    </row>
    <row r="776" spans="1:2" ht="15">
      <c r="A776" s="17"/>
      <c r="B776" s="17"/>
    </row>
    <row r="777" spans="1:2" ht="15">
      <c r="A777" s="17"/>
      <c r="B777" s="17"/>
    </row>
    <row r="778" spans="1:2" ht="15">
      <c r="A778" s="17"/>
      <c r="B778" s="17"/>
    </row>
    <row r="779" spans="1:2" ht="15">
      <c r="A779" s="17"/>
      <c r="B779" s="17"/>
    </row>
    <row r="780" spans="1:2" ht="15">
      <c r="A780" s="17"/>
      <c r="B780" s="17"/>
    </row>
    <row r="781" spans="1:2" ht="15">
      <c r="A781" s="17"/>
      <c r="B781" s="17"/>
    </row>
    <row r="782" spans="1:2" ht="15">
      <c r="A782" s="17"/>
      <c r="B782" s="17"/>
    </row>
    <row r="783" spans="1:2" ht="15">
      <c r="A783" s="17"/>
      <c r="B783" s="17"/>
    </row>
    <row r="784" spans="1:2" ht="15">
      <c r="A784" s="17"/>
      <c r="B784" s="17"/>
    </row>
    <row r="785" spans="1:2" ht="15">
      <c r="A785" s="17"/>
      <c r="B785" s="17"/>
    </row>
    <row r="786" spans="1:2" ht="15">
      <c r="A786" s="17"/>
      <c r="B786" s="17"/>
    </row>
    <row r="787" spans="1:2" ht="15">
      <c r="A787" s="17"/>
      <c r="B787" s="17"/>
    </row>
    <row r="788" spans="1:2" ht="15">
      <c r="A788" s="17"/>
      <c r="B788" s="17"/>
    </row>
    <row r="789" spans="1:2" ht="15">
      <c r="A789" s="17"/>
      <c r="B789" s="17"/>
    </row>
    <row r="790" spans="1:2" ht="15">
      <c r="A790" s="17"/>
      <c r="B790" s="17"/>
    </row>
    <row r="791" spans="1:2" ht="15">
      <c r="A791" s="17"/>
      <c r="B791" s="17"/>
    </row>
    <row r="792" spans="1:2" ht="15">
      <c r="A792" s="17"/>
      <c r="B792" s="17"/>
    </row>
    <row r="793" spans="1:2" ht="15">
      <c r="A793" s="17"/>
      <c r="B793" s="17"/>
    </row>
    <row r="794" spans="1:2" ht="15">
      <c r="A794" s="17"/>
      <c r="B794" s="17"/>
    </row>
    <row r="795" spans="1:2" ht="15">
      <c r="A795" s="17"/>
      <c r="B795" s="17"/>
    </row>
    <row r="796" spans="1:2" ht="15">
      <c r="A796" s="17"/>
      <c r="B796" s="17"/>
    </row>
    <row r="797" spans="1:2" ht="15">
      <c r="A797" s="17"/>
      <c r="B797" s="17"/>
    </row>
    <row r="798" spans="1:2" ht="15">
      <c r="A798" s="17"/>
      <c r="B798" s="17"/>
    </row>
    <row r="799" spans="1:2" ht="15">
      <c r="A799" s="17"/>
      <c r="B799" s="17"/>
    </row>
    <row r="800" spans="1:2" ht="15">
      <c r="A800" s="17"/>
      <c r="B800" s="17"/>
    </row>
    <row r="801" spans="1:2" ht="15">
      <c r="A801" s="17"/>
      <c r="B801" s="17"/>
    </row>
    <row r="802" spans="1:2" ht="15">
      <c r="A802" s="17"/>
      <c r="B802" s="17"/>
    </row>
    <row r="803" spans="1:2" ht="15">
      <c r="A803" s="17"/>
      <c r="B803" s="17"/>
    </row>
    <row r="804" spans="1:2" ht="15">
      <c r="A804" s="17"/>
      <c r="B804" s="17"/>
    </row>
    <row r="805" spans="1:2" ht="15">
      <c r="A805" s="17"/>
      <c r="B805" s="17"/>
    </row>
    <row r="806" spans="1:2" ht="15">
      <c r="A806" s="17"/>
      <c r="B806" s="17"/>
    </row>
    <row r="807" spans="1:2" ht="15">
      <c r="A807" s="17"/>
      <c r="B807" s="17"/>
    </row>
    <row r="808" spans="1:2" ht="15">
      <c r="A808" s="17"/>
      <c r="B808" s="17"/>
    </row>
    <row r="809" spans="1:2" ht="15">
      <c r="A809" s="17"/>
      <c r="B809" s="17"/>
    </row>
    <row r="810" spans="1:2" ht="15">
      <c r="A810" s="17"/>
      <c r="B810" s="17"/>
    </row>
    <row r="811" spans="1:2" ht="15">
      <c r="A811" s="17"/>
      <c r="B811" s="17"/>
    </row>
    <row r="812" spans="1:2" ht="15">
      <c r="A812" s="17"/>
      <c r="B812" s="17"/>
    </row>
    <row r="813" spans="1:2" ht="15">
      <c r="A813" s="17"/>
      <c r="B813" s="17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1:D32"/>
  <sheetViews>
    <sheetView zoomScale="90" zoomScaleNormal="90" workbookViewId="0" topLeftCell="A1">
      <selection activeCell="B11" sqref="B11"/>
    </sheetView>
  </sheetViews>
  <sheetFormatPr defaultColWidth="9.140625" defaultRowHeight="15"/>
  <cols>
    <col min="1" max="1" width="2.140625" style="79" customWidth="1"/>
    <col min="2" max="2" width="87.00390625" style="79" customWidth="1"/>
    <col min="3" max="16384" width="9.140625" style="79" customWidth="1"/>
  </cols>
  <sheetData>
    <row r="1" spans="2:4" ht="15">
      <c r="B1" s="329"/>
      <c r="C1" s="329"/>
      <c r="D1" s="329"/>
    </row>
    <row r="2" spans="2:4" ht="20.25">
      <c r="B2" s="330" t="s">
        <v>214</v>
      </c>
      <c r="C2" s="329"/>
      <c r="D2" s="329"/>
    </row>
    <row r="3" spans="2:4" ht="15">
      <c r="B3" s="304" t="s">
        <v>63</v>
      </c>
      <c r="C3" s="329"/>
      <c r="D3" s="329"/>
    </row>
    <row r="4" spans="2:4" ht="15.75">
      <c r="B4" s="439" t="s">
        <v>64</v>
      </c>
      <c r="C4" s="329"/>
      <c r="D4" s="329"/>
    </row>
    <row r="5" spans="2:4" ht="15.75">
      <c r="B5" s="439" t="s">
        <v>215</v>
      </c>
      <c r="C5" s="329"/>
      <c r="D5" s="329"/>
    </row>
    <row r="6" spans="2:4" ht="15.75">
      <c r="B6" s="440" t="s">
        <v>216</v>
      </c>
      <c r="C6" s="329"/>
      <c r="D6" s="329"/>
    </row>
    <row r="7" spans="2:4" ht="15">
      <c r="B7" s="522" t="s">
        <v>217</v>
      </c>
      <c r="C7" s="523"/>
      <c r="D7" s="523"/>
    </row>
    <row r="8" spans="2:4" ht="15.75">
      <c r="B8" s="440" t="s">
        <v>354</v>
      </c>
      <c r="C8" s="329"/>
      <c r="D8" s="329"/>
    </row>
    <row r="9" spans="2:4" ht="15">
      <c r="B9" s="331" t="s">
        <v>65</v>
      </c>
      <c r="C9" s="329"/>
      <c r="D9" s="329"/>
    </row>
    <row r="10" spans="2:4" ht="15">
      <c r="B10" s="332"/>
      <c r="C10" s="329"/>
      <c r="D10" s="329"/>
    </row>
    <row r="11" spans="2:4" ht="15">
      <c r="B11" s="329"/>
      <c r="C11" s="329"/>
      <c r="D11" s="329"/>
    </row>
    <row r="12" spans="2:4" ht="15.75">
      <c r="B12" s="437" t="s">
        <v>66</v>
      </c>
      <c r="C12" s="329"/>
      <c r="D12" s="329"/>
    </row>
    <row r="13" spans="2:4" ht="15.75">
      <c r="B13" s="437"/>
      <c r="C13" s="329"/>
      <c r="D13" s="329"/>
    </row>
    <row r="14" spans="2:4" ht="15.75">
      <c r="B14" s="437" t="s">
        <v>218</v>
      </c>
      <c r="C14" s="329"/>
      <c r="D14" s="329"/>
    </row>
    <row r="15" spans="2:4" ht="15.75">
      <c r="B15" s="437"/>
      <c r="C15" s="329"/>
      <c r="D15" s="329"/>
    </row>
    <row r="16" spans="2:4" ht="15.75">
      <c r="B16" s="437" t="s">
        <v>67</v>
      </c>
      <c r="C16" s="329"/>
      <c r="D16" s="329"/>
    </row>
    <row r="17" spans="2:4" ht="15.75">
      <c r="B17" s="437"/>
      <c r="C17" s="329"/>
      <c r="D17" s="329"/>
    </row>
    <row r="18" spans="2:4" ht="15.75">
      <c r="B18" s="438" t="s">
        <v>219</v>
      </c>
      <c r="C18" s="329"/>
      <c r="D18" s="329"/>
    </row>
    <row r="19" spans="2:4" ht="15">
      <c r="B19" s="329"/>
      <c r="C19" s="329"/>
      <c r="D19" s="329"/>
    </row>
    <row r="20" spans="2:4" ht="15">
      <c r="B20" s="333" t="s">
        <v>220</v>
      </c>
      <c r="C20" s="329"/>
      <c r="D20" s="329"/>
    </row>
    <row r="21" spans="2:4" ht="15">
      <c r="B21" s="329"/>
      <c r="C21" s="329"/>
      <c r="D21" s="329"/>
    </row>
    <row r="22" spans="2:4" ht="15">
      <c r="B22" s="332" t="s">
        <v>221</v>
      </c>
      <c r="C22" s="329"/>
      <c r="D22" s="329"/>
    </row>
    <row r="23" spans="2:4" ht="15">
      <c r="B23" s="329"/>
      <c r="C23" s="329"/>
      <c r="D23" s="329"/>
    </row>
    <row r="24" spans="2:4" ht="15">
      <c r="B24" s="333" t="s">
        <v>222</v>
      </c>
      <c r="C24" s="329"/>
      <c r="D24" s="329"/>
    </row>
    <row r="25" spans="2:4" ht="15">
      <c r="B25" s="329"/>
      <c r="C25" s="329"/>
      <c r="D25" s="329"/>
    </row>
    <row r="26" spans="2:4" ht="15.75">
      <c r="B26" s="441" t="s">
        <v>223</v>
      </c>
      <c r="C26" s="329"/>
      <c r="D26" s="329"/>
    </row>
    <row r="27" spans="2:4" ht="15.75">
      <c r="B27" s="56"/>
      <c r="C27" s="329"/>
      <c r="D27" s="329"/>
    </row>
    <row r="28" spans="2:4" ht="15.75">
      <c r="B28" s="441" t="s">
        <v>131</v>
      </c>
      <c r="C28" s="329"/>
      <c r="D28" s="329"/>
    </row>
    <row r="29" spans="2:4" ht="15.75">
      <c r="B29" s="441" t="s">
        <v>68</v>
      </c>
      <c r="C29" s="329"/>
      <c r="D29" s="329"/>
    </row>
    <row r="30" spans="2:4" ht="15.75">
      <c r="B30" s="441" t="s">
        <v>355</v>
      </c>
      <c r="C30" s="329"/>
      <c r="D30" s="329"/>
    </row>
    <row r="31" spans="2:4" ht="15.75">
      <c r="B31" s="442">
        <v>37498</v>
      </c>
      <c r="C31" s="329"/>
      <c r="D31" s="329"/>
    </row>
    <row r="32" ht="15.75">
      <c r="B32" s="29"/>
    </row>
  </sheetData>
  <mergeCells count="1">
    <mergeCell ref="B7:D7"/>
  </mergeCells>
  <hyperlinks>
    <hyperlink ref="B7" r:id="rId1" display="mailto:afbettoni@hotmail.com"/>
    <hyperlink ref="B20" r:id="rId2" display="http://www.valdecicontabilidade.ezdir.net/"/>
    <hyperlink ref="B24" r:id="rId3" display="mailto:valdecicontabilidade@ig.com.br"/>
    <hyperlink ref="B9" r:id="rId4" display="http://www.sindico.com.br/"/>
  </hyperlinks>
  <printOptions/>
  <pageMargins left="0.75" right="0.75" top="1" bottom="1" header="0.492125985" footer="0.492125985"/>
  <pageSetup horizontalDpi="120" verticalDpi="12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7"/>
  <sheetViews>
    <sheetView zoomScale="93" zoomScaleNormal="93" workbookViewId="0" topLeftCell="A6">
      <selection activeCell="B17" sqref="B17"/>
    </sheetView>
  </sheetViews>
  <sheetFormatPr defaultColWidth="9.140625" defaultRowHeight="15"/>
  <cols>
    <col min="1" max="1" width="7.00390625" style="366" customWidth="1"/>
    <col min="2" max="2" width="108.8515625" style="0" customWidth="1"/>
  </cols>
  <sheetData>
    <row r="2" ht="18">
      <c r="B2" s="368" t="s">
        <v>405</v>
      </c>
    </row>
    <row r="3" ht="15">
      <c r="B3" s="369" t="s">
        <v>378</v>
      </c>
    </row>
    <row r="4" spans="1:2" ht="15">
      <c r="A4" s="366" t="s">
        <v>379</v>
      </c>
      <c r="B4" s="370" t="s">
        <v>380</v>
      </c>
    </row>
    <row r="5" ht="15">
      <c r="B5" s="370" t="s">
        <v>381</v>
      </c>
    </row>
    <row r="6" ht="15">
      <c r="B6" s="370" t="s">
        <v>382</v>
      </c>
    </row>
    <row r="7" ht="15">
      <c r="B7" s="371" t="s">
        <v>383</v>
      </c>
    </row>
    <row r="8" ht="15">
      <c r="B8" s="371" t="s">
        <v>384</v>
      </c>
    </row>
    <row r="9" ht="15">
      <c r="B9" s="372" t="s">
        <v>385</v>
      </c>
    </row>
    <row r="10" ht="15">
      <c r="B10" s="370" t="s">
        <v>406</v>
      </c>
    </row>
    <row r="11" ht="15">
      <c r="B11" s="370" t="s">
        <v>386</v>
      </c>
    </row>
    <row r="12" ht="15">
      <c r="B12" s="370"/>
    </row>
    <row r="13" spans="1:2" ht="15">
      <c r="A13" s="366">
        <v>1</v>
      </c>
      <c r="B13" s="370" t="s">
        <v>451</v>
      </c>
    </row>
    <row r="14" ht="15">
      <c r="B14" s="370" t="s">
        <v>387</v>
      </c>
    </row>
    <row r="15" ht="15">
      <c r="B15" s="370"/>
    </row>
    <row r="16" spans="1:2" ht="15">
      <c r="A16" s="366">
        <v>2</v>
      </c>
      <c r="B16" s="370" t="s">
        <v>453</v>
      </c>
    </row>
    <row r="17" ht="15">
      <c r="B17" s="370" t="s">
        <v>452</v>
      </c>
    </row>
    <row r="18" ht="15">
      <c r="B18" s="370"/>
    </row>
    <row r="19" spans="1:2" ht="15">
      <c r="A19" s="366">
        <v>3</v>
      </c>
      <c r="B19" s="370" t="s">
        <v>389</v>
      </c>
    </row>
    <row r="20" ht="15">
      <c r="B20" s="370" t="s">
        <v>390</v>
      </c>
    </row>
    <row r="21" ht="15">
      <c r="B21" s="370"/>
    </row>
    <row r="22" spans="1:2" ht="15">
      <c r="A22" s="366">
        <v>4</v>
      </c>
      <c r="B22" s="370" t="s">
        <v>391</v>
      </c>
    </row>
    <row r="23" ht="15">
      <c r="B23" s="370" t="s">
        <v>392</v>
      </c>
    </row>
    <row r="24" ht="15">
      <c r="B24" s="370"/>
    </row>
    <row r="25" spans="1:2" ht="15">
      <c r="A25" s="366">
        <v>5</v>
      </c>
      <c r="B25" s="370" t="s">
        <v>450</v>
      </c>
    </row>
    <row r="26" ht="15">
      <c r="B26" s="370" t="s">
        <v>393</v>
      </c>
    </row>
    <row r="27" ht="15">
      <c r="B27" s="370" t="s">
        <v>394</v>
      </c>
    </row>
    <row r="28" ht="15">
      <c r="B28" s="370"/>
    </row>
    <row r="29" spans="1:2" ht="15">
      <c r="A29" s="366">
        <v>6</v>
      </c>
      <c r="B29" s="370" t="s">
        <v>454</v>
      </c>
    </row>
    <row r="30" ht="15">
      <c r="B30" s="370"/>
    </row>
    <row r="31" spans="1:2" ht="15">
      <c r="A31" s="366">
        <v>7</v>
      </c>
      <c r="B31" s="370" t="s">
        <v>455</v>
      </c>
    </row>
    <row r="32" ht="15">
      <c r="B32" s="370"/>
    </row>
    <row r="33" spans="1:2" ht="15">
      <c r="A33" s="366">
        <v>8</v>
      </c>
      <c r="B33" s="370" t="s">
        <v>457</v>
      </c>
    </row>
    <row r="34" ht="15">
      <c r="B34" s="370"/>
    </row>
    <row r="35" spans="1:2" ht="15">
      <c r="A35" s="366">
        <v>9</v>
      </c>
      <c r="B35" s="370" t="s">
        <v>458</v>
      </c>
    </row>
    <row r="36" ht="15">
      <c r="B36" s="370" t="s">
        <v>459</v>
      </c>
    </row>
    <row r="37" ht="15">
      <c r="B37" s="370" t="s">
        <v>460</v>
      </c>
    </row>
    <row r="38" ht="15">
      <c r="B38" s="370"/>
    </row>
    <row r="39" spans="1:2" ht="15">
      <c r="A39" s="366">
        <v>10</v>
      </c>
      <c r="B39" s="370" t="s">
        <v>461</v>
      </c>
    </row>
    <row r="40" ht="15">
      <c r="B40" s="370" t="s">
        <v>462</v>
      </c>
    </row>
    <row r="41" ht="15">
      <c r="B41" s="370"/>
    </row>
    <row r="42" spans="1:2" ht="15">
      <c r="A42" s="366">
        <v>11</v>
      </c>
      <c r="B42" s="370" t="s">
        <v>463</v>
      </c>
    </row>
    <row r="43" ht="15">
      <c r="B43" s="370"/>
    </row>
    <row r="44" spans="1:2" ht="15">
      <c r="A44" s="366">
        <v>12</v>
      </c>
      <c r="B44" s="370" t="s">
        <v>395</v>
      </c>
    </row>
    <row r="45" ht="15">
      <c r="B45" s="370" t="s">
        <v>396</v>
      </c>
    </row>
    <row r="46" ht="15">
      <c r="B46" s="370" t="s">
        <v>397</v>
      </c>
    </row>
    <row r="47" ht="15">
      <c r="B47" s="370" t="s">
        <v>464</v>
      </c>
    </row>
    <row r="48" ht="15">
      <c r="B48" s="370"/>
    </row>
    <row r="49" spans="1:2" ht="15">
      <c r="A49" s="366">
        <v>13</v>
      </c>
      <c r="B49" s="370" t="s">
        <v>465</v>
      </c>
    </row>
    <row r="50" ht="15">
      <c r="B50" s="370"/>
    </row>
    <row r="51" spans="1:2" ht="15">
      <c r="A51" s="366">
        <v>14</v>
      </c>
      <c r="B51" s="370" t="s">
        <v>407</v>
      </c>
    </row>
    <row r="52" ht="15">
      <c r="B52" s="370" t="s">
        <v>388</v>
      </c>
    </row>
    <row r="53" ht="15">
      <c r="B53" s="370"/>
    </row>
    <row r="54" spans="1:2" ht="15">
      <c r="A54" s="366">
        <v>15</v>
      </c>
      <c r="B54" s="370" t="s">
        <v>466</v>
      </c>
    </row>
    <row r="55" ht="15">
      <c r="B55" s="370" t="s">
        <v>467</v>
      </c>
    </row>
    <row r="56" ht="15">
      <c r="B56" s="370"/>
    </row>
    <row r="58" ht="15">
      <c r="B58" s="373"/>
    </row>
    <row r="59" ht="15">
      <c r="B59" s="375" t="s">
        <v>398</v>
      </c>
    </row>
    <row r="60" ht="15">
      <c r="B60" s="374" t="s">
        <v>399</v>
      </c>
    </row>
    <row r="61" ht="15">
      <c r="B61" s="376" t="s">
        <v>400</v>
      </c>
    </row>
    <row r="62" ht="15">
      <c r="B62" s="374" t="s">
        <v>401</v>
      </c>
    </row>
    <row r="63" ht="15">
      <c r="B63" s="377" t="s">
        <v>402</v>
      </c>
    </row>
    <row r="64" ht="15">
      <c r="B64" s="370"/>
    </row>
    <row r="65" ht="15">
      <c r="B65" s="378" t="s">
        <v>131</v>
      </c>
    </row>
    <row r="66" ht="15">
      <c r="B66" s="378" t="s">
        <v>403</v>
      </c>
    </row>
    <row r="67" ht="15">
      <c r="B67" s="378" t="s">
        <v>404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2:D138"/>
  <sheetViews>
    <sheetView zoomScale="88" zoomScaleNormal="88" workbookViewId="0" topLeftCell="A1">
      <selection activeCell="C5" sqref="C5"/>
    </sheetView>
  </sheetViews>
  <sheetFormatPr defaultColWidth="9.140625" defaultRowHeight="15"/>
  <cols>
    <col min="1" max="1" width="9.140625" style="23" customWidth="1"/>
    <col min="2" max="2" width="9.140625" style="24" customWidth="1"/>
    <col min="3" max="3" width="51.8515625" style="25" bestFit="1" customWidth="1"/>
    <col min="4" max="16384" width="9.140625" style="23" customWidth="1"/>
  </cols>
  <sheetData>
    <row r="2" spans="2:3" ht="15.75">
      <c r="B2" s="524" t="s">
        <v>350</v>
      </c>
      <c r="C2" s="525"/>
    </row>
    <row r="4" spans="2:3" ht="15">
      <c r="B4" s="502" t="s">
        <v>198</v>
      </c>
      <c r="C4" s="502" t="s">
        <v>199</v>
      </c>
    </row>
    <row r="5" spans="2:3" ht="15">
      <c r="B5" s="502"/>
      <c r="C5" s="502"/>
    </row>
    <row r="6" spans="2:3" ht="15">
      <c r="B6" s="502">
        <v>1</v>
      </c>
      <c r="C6" s="500" t="s">
        <v>474</v>
      </c>
    </row>
    <row r="7" spans="2:3" ht="15">
      <c r="B7" s="502"/>
      <c r="C7" s="501" t="s">
        <v>209</v>
      </c>
    </row>
    <row r="8" spans="2:3" ht="15">
      <c r="B8" s="502"/>
      <c r="C8" s="501" t="s">
        <v>210</v>
      </c>
    </row>
    <row r="9" spans="2:3" ht="15">
      <c r="B9" s="502"/>
      <c r="C9" s="501" t="s">
        <v>211</v>
      </c>
    </row>
    <row r="10" spans="2:3" ht="15">
      <c r="B10" s="502"/>
      <c r="C10" s="501" t="s">
        <v>212</v>
      </c>
    </row>
    <row r="11" spans="2:3" ht="15">
      <c r="B11" s="502"/>
      <c r="C11" s="501" t="s">
        <v>213</v>
      </c>
    </row>
    <row r="12" spans="2:3" ht="15">
      <c r="B12" s="502"/>
      <c r="C12" s="502"/>
    </row>
    <row r="13" spans="2:3" ht="15">
      <c r="B13" s="502">
        <v>2</v>
      </c>
      <c r="C13" s="500" t="s">
        <v>487</v>
      </c>
    </row>
    <row r="14" spans="2:4" ht="15">
      <c r="B14" s="502"/>
      <c r="C14" s="501"/>
      <c r="D14" s="321"/>
    </row>
    <row r="15" spans="2:4" ht="15">
      <c r="B15" s="502" t="s">
        <v>566</v>
      </c>
      <c r="C15" s="500" t="s">
        <v>488</v>
      </c>
      <c r="D15" s="321"/>
    </row>
    <row r="16" spans="2:4" ht="15">
      <c r="B16" s="504"/>
      <c r="C16" s="501" t="s">
        <v>489</v>
      </c>
      <c r="D16" s="321"/>
    </row>
    <row r="17" spans="2:4" ht="15">
      <c r="B17" s="504"/>
      <c r="C17" s="501" t="s">
        <v>490</v>
      </c>
      <c r="D17" s="321"/>
    </row>
    <row r="18" spans="2:4" ht="15">
      <c r="B18" s="504"/>
      <c r="C18" s="501" t="s">
        <v>491</v>
      </c>
      <c r="D18" s="321"/>
    </row>
    <row r="19" spans="2:4" ht="15">
      <c r="B19" s="504"/>
      <c r="C19" s="501" t="s">
        <v>492</v>
      </c>
      <c r="D19" s="321"/>
    </row>
    <row r="20" spans="2:4" ht="15">
      <c r="B20" s="504"/>
      <c r="C20" s="501" t="s">
        <v>493</v>
      </c>
      <c r="D20" s="321"/>
    </row>
    <row r="21" spans="2:4" ht="15">
      <c r="B21" s="504"/>
      <c r="C21" s="501" t="s">
        <v>494</v>
      </c>
      <c r="D21" s="321"/>
    </row>
    <row r="22" spans="2:4" ht="15">
      <c r="B22" s="504"/>
      <c r="C22" s="505" t="s">
        <v>208</v>
      </c>
      <c r="D22" s="321"/>
    </row>
    <row r="23" spans="2:4" ht="15">
      <c r="B23" s="504"/>
      <c r="C23" s="505"/>
      <c r="D23" s="321"/>
    </row>
    <row r="24" spans="2:4" ht="15">
      <c r="B24" s="502" t="s">
        <v>567</v>
      </c>
      <c r="C24" s="500" t="s">
        <v>495</v>
      </c>
      <c r="D24" s="321"/>
    </row>
    <row r="25" spans="2:4" ht="15">
      <c r="B25" s="504"/>
      <c r="C25" s="501" t="s">
        <v>496</v>
      </c>
      <c r="D25" s="321"/>
    </row>
    <row r="26" spans="2:4" ht="15">
      <c r="B26" s="504"/>
      <c r="C26" s="501" t="s">
        <v>497</v>
      </c>
      <c r="D26" s="321"/>
    </row>
    <row r="27" spans="2:4" ht="15">
      <c r="B27" s="504"/>
      <c r="C27" s="505" t="s">
        <v>76</v>
      </c>
      <c r="D27" s="321"/>
    </row>
    <row r="28" spans="2:4" ht="15">
      <c r="B28" s="504"/>
      <c r="C28" s="505" t="s">
        <v>200</v>
      </c>
      <c r="D28" s="321"/>
    </row>
    <row r="29" spans="2:4" ht="15">
      <c r="B29" s="504"/>
      <c r="C29" s="505" t="s">
        <v>201</v>
      </c>
      <c r="D29" s="322"/>
    </row>
    <row r="30" spans="2:4" ht="15">
      <c r="B30" s="504"/>
      <c r="C30" s="501"/>
      <c r="D30" s="322"/>
    </row>
    <row r="31" spans="2:4" ht="15">
      <c r="B31" s="502">
        <v>3</v>
      </c>
      <c r="C31" s="500" t="s">
        <v>498</v>
      </c>
      <c r="D31" s="321"/>
    </row>
    <row r="32" spans="2:4" ht="15">
      <c r="B32" s="504"/>
      <c r="C32" s="500"/>
      <c r="D32" s="321"/>
    </row>
    <row r="33" spans="2:4" ht="15">
      <c r="B33" s="502" t="s">
        <v>569</v>
      </c>
      <c r="C33" s="500" t="s">
        <v>499</v>
      </c>
      <c r="D33" s="321"/>
    </row>
    <row r="34" spans="2:4" ht="15">
      <c r="B34" s="504"/>
      <c r="C34" s="501" t="s">
        <v>500</v>
      </c>
      <c r="D34" s="321"/>
    </row>
    <row r="35" spans="2:4" ht="15">
      <c r="B35" s="504"/>
      <c r="C35" s="501" t="s">
        <v>501</v>
      </c>
      <c r="D35" s="321"/>
    </row>
    <row r="36" spans="2:4" ht="15">
      <c r="B36" s="504"/>
      <c r="C36" s="501" t="s">
        <v>502</v>
      </c>
      <c r="D36" s="321"/>
    </row>
    <row r="37" spans="2:4" ht="15">
      <c r="B37" s="504"/>
      <c r="C37" s="501" t="s">
        <v>503</v>
      </c>
      <c r="D37" s="321"/>
    </row>
    <row r="38" spans="2:4" ht="15">
      <c r="B38" s="504"/>
      <c r="C38" s="501" t="s">
        <v>504</v>
      </c>
      <c r="D38" s="321"/>
    </row>
    <row r="39" spans="2:4" ht="15">
      <c r="B39" s="504"/>
      <c r="C39" s="501" t="s">
        <v>505</v>
      </c>
      <c r="D39" s="323"/>
    </row>
    <row r="40" spans="2:4" ht="15">
      <c r="B40" s="504"/>
      <c r="C40" s="501" t="s">
        <v>506</v>
      </c>
      <c r="D40" s="323"/>
    </row>
    <row r="41" spans="2:4" ht="15">
      <c r="B41" s="504"/>
      <c r="C41" s="501" t="s">
        <v>507</v>
      </c>
      <c r="D41" s="323"/>
    </row>
    <row r="42" spans="2:3" ht="15">
      <c r="B42" s="504"/>
      <c r="C42" s="505" t="s">
        <v>563</v>
      </c>
    </row>
    <row r="43" spans="2:3" ht="15">
      <c r="B43" s="504"/>
      <c r="C43" s="505" t="s">
        <v>77</v>
      </c>
    </row>
    <row r="44" spans="2:3" ht="15">
      <c r="B44" s="502" t="s">
        <v>570</v>
      </c>
      <c r="C44" s="500" t="s">
        <v>508</v>
      </c>
    </row>
    <row r="45" spans="2:3" ht="15">
      <c r="B45" s="504"/>
      <c r="C45" s="505" t="s">
        <v>78</v>
      </c>
    </row>
    <row r="46" spans="2:3" ht="15">
      <c r="B46" s="504"/>
      <c r="C46" s="505" t="s">
        <v>202</v>
      </c>
    </row>
    <row r="47" spans="2:3" ht="15">
      <c r="B47" s="504"/>
      <c r="C47" s="505" t="s">
        <v>79</v>
      </c>
    </row>
    <row r="48" spans="2:3" ht="15">
      <c r="B48" s="504"/>
      <c r="C48" s="505" t="s">
        <v>571</v>
      </c>
    </row>
    <row r="49" spans="2:3" ht="15">
      <c r="B49" s="504"/>
      <c r="C49" s="505" t="s">
        <v>564</v>
      </c>
    </row>
    <row r="50" spans="2:3" ht="15">
      <c r="B50" s="504"/>
      <c r="C50" s="501" t="s">
        <v>509</v>
      </c>
    </row>
    <row r="51" spans="2:3" ht="15">
      <c r="B51" s="504"/>
      <c r="C51" s="501" t="s">
        <v>510</v>
      </c>
    </row>
    <row r="52" spans="2:3" ht="15">
      <c r="B52" s="504"/>
      <c r="C52" s="501"/>
    </row>
    <row r="53" spans="2:3" ht="15">
      <c r="B53" s="502" t="s">
        <v>572</v>
      </c>
      <c r="C53" s="503" t="s">
        <v>351</v>
      </c>
    </row>
    <row r="54" spans="2:3" ht="15">
      <c r="B54" s="504"/>
      <c r="C54" s="505" t="s">
        <v>205</v>
      </c>
    </row>
    <row r="55" spans="2:3" ht="15">
      <c r="B55" s="504"/>
      <c r="C55" s="505" t="s">
        <v>206</v>
      </c>
    </row>
    <row r="56" spans="2:3" ht="15">
      <c r="B56" s="504"/>
      <c r="C56" s="505" t="s">
        <v>195</v>
      </c>
    </row>
    <row r="57" spans="2:3" ht="15">
      <c r="B57" s="504"/>
      <c r="C57" s="501"/>
    </row>
    <row r="58" spans="2:3" ht="15">
      <c r="B58" s="502" t="s">
        <v>573</v>
      </c>
      <c r="C58" s="503" t="s">
        <v>203</v>
      </c>
    </row>
    <row r="59" spans="2:3" ht="15">
      <c r="B59" s="504"/>
      <c r="C59" s="501" t="s">
        <v>511</v>
      </c>
    </row>
    <row r="60" spans="2:3" ht="15">
      <c r="B60" s="504"/>
      <c r="C60" s="501" t="s">
        <v>512</v>
      </c>
    </row>
    <row r="61" spans="2:3" ht="15">
      <c r="B61" s="504"/>
      <c r="C61" s="501" t="s">
        <v>513</v>
      </c>
    </row>
    <row r="62" spans="2:3" ht="15">
      <c r="B62" s="504"/>
      <c r="C62" s="501" t="s">
        <v>514</v>
      </c>
    </row>
    <row r="63" spans="2:3" ht="15">
      <c r="B63" s="504"/>
      <c r="C63" s="501" t="s">
        <v>515</v>
      </c>
    </row>
    <row r="64" spans="2:3" ht="15">
      <c r="B64" s="504"/>
      <c r="C64" s="501" t="s">
        <v>516</v>
      </c>
    </row>
    <row r="65" spans="2:3" ht="15">
      <c r="B65" s="504"/>
      <c r="C65" s="501" t="s">
        <v>517</v>
      </c>
    </row>
    <row r="66" spans="2:3" ht="15">
      <c r="B66" s="504"/>
      <c r="C66" s="501" t="s">
        <v>518</v>
      </c>
    </row>
    <row r="67" spans="2:3" ht="15">
      <c r="B67" s="504"/>
      <c r="C67" s="501" t="s">
        <v>519</v>
      </c>
    </row>
    <row r="68" spans="2:3" ht="15">
      <c r="B68" s="504"/>
      <c r="C68" s="501"/>
    </row>
    <row r="69" spans="2:3" ht="15">
      <c r="B69" s="502" t="s">
        <v>574</v>
      </c>
      <c r="C69" s="500" t="s">
        <v>565</v>
      </c>
    </row>
    <row r="70" spans="2:3" ht="15">
      <c r="B70" s="504"/>
      <c r="C70" s="501" t="s">
        <v>524</v>
      </c>
    </row>
    <row r="71" spans="2:3" ht="15">
      <c r="B71" s="504"/>
      <c r="C71" s="501" t="s">
        <v>525</v>
      </c>
    </row>
    <row r="72" spans="2:3" ht="15">
      <c r="B72" s="504"/>
      <c r="C72" s="501" t="s">
        <v>526</v>
      </c>
    </row>
    <row r="73" spans="2:3" ht="15">
      <c r="B73" s="504"/>
      <c r="C73" s="501" t="s">
        <v>527</v>
      </c>
    </row>
    <row r="74" spans="2:3" ht="15">
      <c r="B74" s="504"/>
      <c r="C74" s="501" t="s">
        <v>528</v>
      </c>
    </row>
    <row r="75" spans="2:3" ht="15">
      <c r="B75" s="504"/>
      <c r="C75" s="501" t="s">
        <v>529</v>
      </c>
    </row>
    <row r="76" spans="2:3" ht="15">
      <c r="B76" s="504"/>
      <c r="C76" s="501" t="s">
        <v>530</v>
      </c>
    </row>
    <row r="77" spans="2:3" ht="15">
      <c r="B77" s="504"/>
      <c r="C77" s="501" t="s">
        <v>531</v>
      </c>
    </row>
    <row r="78" spans="2:3" ht="15">
      <c r="B78" s="504"/>
      <c r="C78" s="501"/>
    </row>
    <row r="79" spans="2:3" ht="15">
      <c r="B79" s="502" t="s">
        <v>575</v>
      </c>
      <c r="C79" s="500" t="s">
        <v>532</v>
      </c>
    </row>
    <row r="80" spans="2:3" ht="15">
      <c r="B80" s="502"/>
      <c r="C80" s="505" t="s">
        <v>204</v>
      </c>
    </row>
    <row r="81" spans="2:3" ht="15">
      <c r="B81" s="504"/>
      <c r="C81" s="501" t="s">
        <v>533</v>
      </c>
    </row>
    <row r="82" spans="2:3" ht="15">
      <c r="B82" s="504"/>
      <c r="C82" s="501" t="s">
        <v>534</v>
      </c>
    </row>
    <row r="83" spans="2:3" ht="15">
      <c r="B83" s="504"/>
      <c r="C83" s="501" t="s">
        <v>535</v>
      </c>
    </row>
    <row r="84" spans="2:3" ht="15">
      <c r="B84" s="504"/>
      <c r="C84" s="501" t="s">
        <v>536</v>
      </c>
    </row>
    <row r="85" spans="2:3" ht="15">
      <c r="B85" s="504"/>
      <c r="C85" s="501" t="s">
        <v>537</v>
      </c>
    </row>
    <row r="86" spans="2:3" ht="15">
      <c r="B86" s="504"/>
      <c r="C86" s="501" t="s">
        <v>538</v>
      </c>
    </row>
    <row r="87" spans="2:3" ht="15">
      <c r="B87" s="504"/>
      <c r="C87" s="501"/>
    </row>
    <row r="88" spans="2:3" ht="15">
      <c r="B88" s="502" t="s">
        <v>576</v>
      </c>
      <c r="C88" s="500" t="s">
        <v>539</v>
      </c>
    </row>
    <row r="89" spans="2:3" ht="15">
      <c r="B89" s="504"/>
      <c r="C89" s="501" t="s">
        <v>540</v>
      </c>
    </row>
    <row r="90" spans="2:3" ht="15">
      <c r="B90" s="504"/>
      <c r="C90" s="501" t="s">
        <v>541</v>
      </c>
    </row>
    <row r="91" spans="2:3" ht="15">
      <c r="B91" s="504"/>
      <c r="C91" s="501" t="s">
        <v>542</v>
      </c>
    </row>
    <row r="92" spans="2:3" ht="15">
      <c r="B92" s="504"/>
      <c r="C92" s="501" t="s">
        <v>543</v>
      </c>
    </row>
    <row r="93" spans="2:3" ht="15">
      <c r="B93" s="504"/>
      <c r="C93" s="501" t="s">
        <v>544</v>
      </c>
    </row>
    <row r="94" spans="2:3" ht="15">
      <c r="B94" s="504"/>
      <c r="C94" s="501" t="s">
        <v>545</v>
      </c>
    </row>
    <row r="95" spans="2:3" ht="15">
      <c r="B95" s="504"/>
      <c r="C95" s="501" t="s">
        <v>520</v>
      </c>
    </row>
    <row r="96" spans="2:3" ht="15">
      <c r="B96" s="504"/>
      <c r="C96" s="501" t="s">
        <v>521</v>
      </c>
    </row>
    <row r="97" spans="2:3" ht="15">
      <c r="B97" s="504"/>
      <c r="C97" s="501" t="s">
        <v>522</v>
      </c>
    </row>
    <row r="98" spans="2:3" ht="15">
      <c r="B98" s="504"/>
      <c r="C98" s="501" t="s">
        <v>523</v>
      </c>
    </row>
    <row r="99" spans="2:3" ht="15">
      <c r="B99" s="504"/>
      <c r="C99" s="501"/>
    </row>
    <row r="100" spans="2:3" ht="15">
      <c r="B100" s="502" t="s">
        <v>577</v>
      </c>
      <c r="C100" s="500" t="s">
        <v>546</v>
      </c>
    </row>
    <row r="101" spans="2:3" ht="15">
      <c r="B101" s="506"/>
      <c r="C101" s="501" t="s">
        <v>547</v>
      </c>
    </row>
    <row r="102" spans="2:3" ht="15">
      <c r="B102" s="506"/>
      <c r="C102" s="501" t="s">
        <v>548</v>
      </c>
    </row>
    <row r="103" spans="2:3" ht="15">
      <c r="B103" s="506"/>
      <c r="C103" s="501" t="s">
        <v>549</v>
      </c>
    </row>
    <row r="104" spans="2:3" ht="15">
      <c r="B104" s="506"/>
      <c r="C104" s="501"/>
    </row>
    <row r="105" spans="2:3" ht="15">
      <c r="B105" s="502" t="s">
        <v>578</v>
      </c>
      <c r="C105" s="500" t="s">
        <v>550</v>
      </c>
    </row>
    <row r="106" spans="2:3" ht="15">
      <c r="B106" s="506"/>
      <c r="C106" s="501" t="s">
        <v>551</v>
      </c>
    </row>
    <row r="107" spans="2:3" ht="15">
      <c r="B107" s="506"/>
      <c r="C107" s="501" t="s">
        <v>552</v>
      </c>
    </row>
    <row r="108" spans="2:3" ht="15">
      <c r="B108" s="506"/>
      <c r="C108" s="501" t="s">
        <v>553</v>
      </c>
    </row>
    <row r="109" spans="2:3" ht="15">
      <c r="B109" s="506"/>
      <c r="C109" s="501"/>
    </row>
    <row r="110" spans="2:3" ht="15">
      <c r="B110" s="502" t="s">
        <v>579</v>
      </c>
      <c r="C110" s="500" t="s">
        <v>554</v>
      </c>
    </row>
    <row r="111" spans="2:3" ht="15">
      <c r="B111" s="506"/>
      <c r="C111" s="501" t="s">
        <v>555</v>
      </c>
    </row>
    <row r="112" spans="2:3" ht="15">
      <c r="B112" s="506"/>
      <c r="C112" s="501" t="s">
        <v>556</v>
      </c>
    </row>
    <row r="113" spans="2:3" ht="15">
      <c r="B113" s="506"/>
      <c r="C113" s="501" t="s">
        <v>557</v>
      </c>
    </row>
    <row r="114" spans="2:3" ht="15">
      <c r="B114" s="506"/>
      <c r="C114" s="501" t="s">
        <v>558</v>
      </c>
    </row>
    <row r="115" spans="2:3" ht="15">
      <c r="B115" s="506"/>
      <c r="C115" s="501" t="s">
        <v>559</v>
      </c>
    </row>
    <row r="116" spans="2:3" ht="15">
      <c r="B116" s="506"/>
      <c r="C116" s="501"/>
    </row>
    <row r="117" spans="2:3" ht="15">
      <c r="B117" s="502">
        <v>4</v>
      </c>
      <c r="C117" s="500" t="s">
        <v>560</v>
      </c>
    </row>
    <row r="118" spans="2:3" ht="15">
      <c r="B118" s="506"/>
      <c r="C118" s="501" t="s">
        <v>561</v>
      </c>
    </row>
    <row r="119" spans="2:3" ht="15">
      <c r="B119" s="506"/>
      <c r="C119" s="501" t="s">
        <v>562</v>
      </c>
    </row>
    <row r="120" spans="2:3" ht="15">
      <c r="B120" s="506"/>
      <c r="C120" s="507"/>
    </row>
    <row r="121" spans="2:3" ht="15">
      <c r="B121" s="506"/>
      <c r="C121" s="507"/>
    </row>
    <row r="122" spans="2:3" ht="15">
      <c r="B122" s="506"/>
      <c r="C122" s="507"/>
    </row>
    <row r="123" spans="2:3" ht="15">
      <c r="B123" s="506"/>
      <c r="C123" s="507"/>
    </row>
    <row r="124" spans="2:3" ht="15">
      <c r="B124" s="506"/>
      <c r="C124" s="507"/>
    </row>
    <row r="125" spans="2:3" ht="15">
      <c r="B125" s="506"/>
      <c r="C125" s="507"/>
    </row>
    <row r="126" spans="2:3" ht="15">
      <c r="B126" s="506"/>
      <c r="C126" s="507"/>
    </row>
    <row r="127" spans="2:3" ht="15">
      <c r="B127" s="506"/>
      <c r="C127" s="507"/>
    </row>
    <row r="128" spans="2:3" ht="15">
      <c r="B128" s="506"/>
      <c r="C128" s="507"/>
    </row>
    <row r="129" spans="2:3" ht="15">
      <c r="B129" s="506"/>
      <c r="C129" s="507"/>
    </row>
    <row r="130" spans="2:3" ht="15">
      <c r="B130" s="506"/>
      <c r="C130" s="507"/>
    </row>
    <row r="131" spans="2:3" ht="15">
      <c r="B131" s="506"/>
      <c r="C131" s="507"/>
    </row>
    <row r="132" spans="2:3" ht="15">
      <c r="B132" s="506"/>
      <c r="C132" s="507"/>
    </row>
    <row r="133" spans="2:3" ht="15">
      <c r="B133" s="506"/>
      <c r="C133" s="507"/>
    </row>
    <row r="134" spans="2:3" ht="15">
      <c r="B134" s="506"/>
      <c r="C134" s="507"/>
    </row>
    <row r="135" spans="2:3" ht="15">
      <c r="B135" s="506"/>
      <c r="C135" s="507"/>
    </row>
    <row r="136" spans="2:3" ht="15">
      <c r="B136" s="506"/>
      <c r="C136" s="507"/>
    </row>
    <row r="137" spans="2:3" ht="15">
      <c r="B137" s="506"/>
      <c r="C137" s="507"/>
    </row>
    <row r="138" spans="2:3" ht="15">
      <c r="B138" s="506"/>
      <c r="C138" s="507"/>
    </row>
  </sheetData>
  <mergeCells count="1">
    <mergeCell ref="B2:C2"/>
  </mergeCells>
  <printOptions gridLines="1"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120" verticalDpi="120" orientation="portrait" scale="75" r:id="rId2"/>
  <headerFooter alignWithMargins="0">
    <oddHeader>&amp;L&amp;D&amp;C&amp;A</oddHead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4"/>
  <dimension ref="A1:F135"/>
  <sheetViews>
    <sheetView zoomScale="80" zoomScaleNormal="80" workbookViewId="0" topLeftCell="A105">
      <selection activeCell="C108" sqref="C108"/>
    </sheetView>
  </sheetViews>
  <sheetFormatPr defaultColWidth="9.140625" defaultRowHeight="15"/>
  <cols>
    <col min="2" max="2" width="50.28125" style="0" customWidth="1"/>
    <col min="3" max="3" width="16.140625" style="0" bestFit="1" customWidth="1"/>
    <col min="4" max="4" width="17.8515625" style="0" customWidth="1"/>
  </cols>
  <sheetData>
    <row r="1" spans="3:6" ht="15.75">
      <c r="C1" s="69"/>
      <c r="D1" s="69"/>
      <c r="E1" s="69"/>
      <c r="F1" s="69"/>
    </row>
    <row r="2" spans="2:6" ht="32.25">
      <c r="B2" s="529" t="s">
        <v>475</v>
      </c>
      <c r="C2" s="530"/>
      <c r="D2" s="530"/>
      <c r="E2" s="530"/>
      <c r="F2" s="530"/>
    </row>
    <row r="3" spans="2:6" ht="17.25">
      <c r="B3" s="70"/>
      <c r="C3" s="70"/>
      <c r="D3" s="70"/>
      <c r="E3" s="70"/>
      <c r="F3" s="69"/>
    </row>
    <row r="4" spans="2:6" ht="19.5">
      <c r="B4" s="513" t="s">
        <v>586</v>
      </c>
      <c r="C4" s="526" t="str">
        <f>Cadastro!$D$7</f>
        <v>Condominio Modelo S/A</v>
      </c>
      <c r="D4" s="526"/>
      <c r="E4" s="526"/>
      <c r="F4" s="69"/>
    </row>
    <row r="5" spans="2:6" ht="17.25">
      <c r="B5" s="514" t="s">
        <v>583</v>
      </c>
      <c r="C5" s="526">
        <f>Cadastro!$D$22</f>
        <v>0</v>
      </c>
      <c r="D5" s="526"/>
      <c r="E5" s="401"/>
      <c r="F5" s="69"/>
    </row>
    <row r="6" spans="2:5" ht="17.25">
      <c r="B6" s="514" t="s">
        <v>83</v>
      </c>
      <c r="C6" s="401" t="str">
        <f>Cadastro!$D$8</f>
        <v>Rua do escorrega la vai um</v>
      </c>
      <c r="D6" s="401"/>
      <c r="E6" s="401">
        <f>Cadastro!$D$9</f>
        <v>120</v>
      </c>
    </row>
    <row r="7" spans="2:6" ht="18">
      <c r="B7" s="515" t="s">
        <v>424</v>
      </c>
      <c r="C7" s="516">
        <v>37683</v>
      </c>
      <c r="D7" s="517"/>
      <c r="E7" s="517"/>
      <c r="F7" s="69"/>
    </row>
    <row r="8" spans="2:6" ht="15.75">
      <c r="B8" s="71"/>
      <c r="C8" s="71"/>
      <c r="D8" s="71"/>
      <c r="E8" s="71"/>
      <c r="F8" s="69"/>
    </row>
    <row r="9" spans="1:6" ht="15.75">
      <c r="A9" s="502">
        <v>1</v>
      </c>
      <c r="B9" s="500" t="s">
        <v>584</v>
      </c>
      <c r="C9" s="71"/>
      <c r="D9" s="71"/>
      <c r="E9" s="71"/>
      <c r="F9" s="69"/>
    </row>
    <row r="10" spans="1:6" ht="15.75">
      <c r="A10" s="502"/>
      <c r="B10" s="501" t="s">
        <v>209</v>
      </c>
      <c r="C10" s="326">
        <v>10</v>
      </c>
      <c r="D10" s="326"/>
      <c r="E10" s="71"/>
      <c r="F10" s="69"/>
    </row>
    <row r="11" spans="1:6" ht="15.75">
      <c r="A11" s="502"/>
      <c r="B11" s="501" t="s">
        <v>210</v>
      </c>
      <c r="C11" s="326">
        <v>0</v>
      </c>
      <c r="D11" s="326"/>
      <c r="E11" s="71"/>
      <c r="F11" s="69"/>
    </row>
    <row r="12" spans="1:6" ht="15.75">
      <c r="A12" s="502"/>
      <c r="B12" s="501" t="s">
        <v>211</v>
      </c>
      <c r="C12" s="326">
        <v>0</v>
      </c>
      <c r="D12" s="326"/>
      <c r="E12" s="71"/>
      <c r="F12" s="69"/>
    </row>
    <row r="13" spans="1:6" ht="15.75">
      <c r="A13" s="502"/>
      <c r="B13" s="501" t="s">
        <v>212</v>
      </c>
      <c r="C13" s="326">
        <v>0</v>
      </c>
      <c r="D13" s="326"/>
      <c r="E13" s="69"/>
      <c r="F13" s="69"/>
    </row>
    <row r="14" spans="1:6" ht="15.75">
      <c r="A14" s="502"/>
      <c r="B14" s="501" t="s">
        <v>213</v>
      </c>
      <c r="C14" s="518">
        <v>0</v>
      </c>
      <c r="D14" s="518">
        <f>SUM(C10:C14)</f>
        <v>10</v>
      </c>
      <c r="E14" s="71"/>
      <c r="F14" s="69"/>
    </row>
    <row r="15" spans="1:6" ht="17.25">
      <c r="A15" s="502"/>
      <c r="B15" s="502"/>
      <c r="C15" s="325"/>
      <c r="D15" s="325"/>
      <c r="E15" s="71"/>
      <c r="F15" s="69"/>
    </row>
    <row r="16" spans="1:4" ht="17.25">
      <c r="A16" s="502">
        <v>2</v>
      </c>
      <c r="B16" s="500" t="s">
        <v>487</v>
      </c>
      <c r="D16" s="325"/>
    </row>
    <row r="17" spans="1:4" ht="17.25">
      <c r="A17" s="502"/>
      <c r="B17" s="501"/>
      <c r="D17" s="325"/>
    </row>
    <row r="18" spans="1:4" ht="17.25">
      <c r="A18" s="502" t="s">
        <v>566</v>
      </c>
      <c r="B18" s="500" t="s">
        <v>488</v>
      </c>
      <c r="D18" s="325"/>
    </row>
    <row r="19" spans="1:4" ht="15.75">
      <c r="A19" s="504"/>
      <c r="B19" s="501" t="s">
        <v>489</v>
      </c>
      <c r="C19" s="326">
        <v>1</v>
      </c>
      <c r="D19" s="326"/>
    </row>
    <row r="20" spans="1:4" ht="15.75">
      <c r="A20" s="504"/>
      <c r="B20" s="501" t="s">
        <v>490</v>
      </c>
      <c r="C20" s="326">
        <v>1</v>
      </c>
      <c r="D20" s="326"/>
    </row>
    <row r="21" spans="1:4" ht="15.75">
      <c r="A21" s="504"/>
      <c r="B21" s="501" t="s">
        <v>491</v>
      </c>
      <c r="C21" s="326">
        <v>1</v>
      </c>
      <c r="D21" s="326"/>
    </row>
    <row r="22" spans="1:4" ht="15.75">
      <c r="A22" s="504"/>
      <c r="B22" s="501" t="s">
        <v>492</v>
      </c>
      <c r="C22" s="326">
        <v>1</v>
      </c>
      <c r="D22" s="326"/>
    </row>
    <row r="23" spans="1:4" ht="15.75">
      <c r="A23" s="504"/>
      <c r="B23" s="501" t="s">
        <v>493</v>
      </c>
      <c r="C23" s="518">
        <v>1</v>
      </c>
      <c r="D23" s="518"/>
    </row>
    <row r="24" spans="1:4" ht="17.25">
      <c r="A24" s="504"/>
      <c r="B24" s="501" t="s">
        <v>494</v>
      </c>
      <c r="C24" s="518">
        <v>1</v>
      </c>
      <c r="D24" s="325"/>
    </row>
    <row r="25" spans="1:4" ht="15.75">
      <c r="A25" s="504"/>
      <c r="B25" s="505" t="s">
        <v>208</v>
      </c>
      <c r="C25" s="518">
        <v>1</v>
      </c>
      <c r="D25" s="518">
        <f>SUM(C19:C25)</f>
        <v>7</v>
      </c>
    </row>
    <row r="26" spans="1:4" ht="17.25">
      <c r="A26" s="504"/>
      <c r="B26" s="505"/>
      <c r="D26" s="325"/>
    </row>
    <row r="27" spans="1:4" ht="17.25">
      <c r="A27" s="502" t="s">
        <v>567</v>
      </c>
      <c r="B27" s="500" t="s">
        <v>581</v>
      </c>
      <c r="D27" s="325"/>
    </row>
    <row r="28" spans="1:4" ht="15.75">
      <c r="A28" s="504"/>
      <c r="B28" s="501" t="s">
        <v>496</v>
      </c>
      <c r="C28" s="326">
        <v>1</v>
      </c>
      <c r="D28" s="326"/>
    </row>
    <row r="29" spans="1:4" ht="15.75">
      <c r="A29" s="504"/>
      <c r="B29" s="505" t="s">
        <v>200</v>
      </c>
      <c r="C29" s="326">
        <v>1</v>
      </c>
      <c r="D29" s="326"/>
    </row>
    <row r="30" spans="1:4" ht="15.75">
      <c r="A30" s="504"/>
      <c r="B30" s="505" t="s">
        <v>201</v>
      </c>
      <c r="C30" s="326">
        <v>1</v>
      </c>
      <c r="D30" s="518">
        <f>SUM(C28:C30)</f>
        <v>3</v>
      </c>
    </row>
    <row r="31" spans="1:6" ht="18">
      <c r="A31" s="504"/>
      <c r="B31" s="505"/>
      <c r="C31" s="518"/>
      <c r="D31" s="518"/>
      <c r="E31" s="72"/>
      <c r="F31" s="327"/>
    </row>
    <row r="32" spans="1:6" ht="18">
      <c r="A32" s="504"/>
      <c r="B32" s="528" t="s">
        <v>580</v>
      </c>
      <c r="C32" s="528"/>
      <c r="D32" s="328">
        <f>D25+D30</f>
        <v>10</v>
      </c>
      <c r="E32" s="72"/>
      <c r="F32" s="327"/>
    </row>
    <row r="33" spans="1:6" ht="18.75">
      <c r="A33" s="504"/>
      <c r="B33" s="501"/>
      <c r="C33" s="327"/>
      <c r="D33" s="328"/>
      <c r="E33" s="70"/>
      <c r="F33" s="75"/>
    </row>
    <row r="34" spans="1:6" ht="18.75">
      <c r="A34" s="502">
        <v>3</v>
      </c>
      <c r="B34" s="500" t="s">
        <v>498</v>
      </c>
      <c r="E34" s="70"/>
      <c r="F34" s="75"/>
    </row>
    <row r="35" spans="1:6" ht="18.75">
      <c r="A35" s="504"/>
      <c r="B35" s="500"/>
      <c r="C35" s="327"/>
      <c r="D35" s="328"/>
      <c r="E35" s="70"/>
      <c r="F35" s="75"/>
    </row>
    <row r="36" spans="1:6" ht="17.25">
      <c r="A36" s="502" t="s">
        <v>569</v>
      </c>
      <c r="B36" s="500" t="s">
        <v>499</v>
      </c>
      <c r="C36" s="69"/>
      <c r="D36" s="69"/>
      <c r="E36" s="70"/>
      <c r="F36" s="76"/>
    </row>
    <row r="37" spans="1:6" ht="15.75">
      <c r="A37" s="504"/>
      <c r="B37" s="501" t="s">
        <v>500</v>
      </c>
      <c r="C37" s="326">
        <v>1</v>
      </c>
      <c r="D37" s="71"/>
      <c r="E37" s="71"/>
      <c r="F37" s="69"/>
    </row>
    <row r="38" spans="1:6" ht="17.25">
      <c r="A38" s="504"/>
      <c r="B38" s="501" t="s">
        <v>501</v>
      </c>
      <c r="C38" s="326">
        <v>1</v>
      </c>
      <c r="D38" s="70"/>
      <c r="E38" s="71"/>
      <c r="F38" s="69"/>
    </row>
    <row r="39" spans="1:6" ht="17.25">
      <c r="A39" s="504"/>
      <c r="B39" s="501" t="s">
        <v>502</v>
      </c>
      <c r="C39" s="326">
        <v>1</v>
      </c>
      <c r="D39" s="70"/>
      <c r="E39" s="71"/>
      <c r="F39" s="69"/>
    </row>
    <row r="40" spans="1:6" ht="17.25">
      <c r="A40" s="504"/>
      <c r="B40" s="501" t="s">
        <v>503</v>
      </c>
      <c r="C40" s="326">
        <v>1</v>
      </c>
      <c r="D40" s="70"/>
      <c r="E40" s="71"/>
      <c r="F40" s="69"/>
    </row>
    <row r="41" spans="1:6" ht="17.25">
      <c r="A41" s="504"/>
      <c r="B41" s="501" t="s">
        <v>504</v>
      </c>
      <c r="C41" s="326">
        <v>1</v>
      </c>
      <c r="D41" s="70"/>
      <c r="E41" s="71"/>
      <c r="F41" s="69"/>
    </row>
    <row r="42" spans="1:6" ht="17.25">
      <c r="A42" s="504"/>
      <c r="B42" s="501" t="s">
        <v>505</v>
      </c>
      <c r="C42" s="326">
        <v>1</v>
      </c>
      <c r="D42" s="74"/>
      <c r="E42" s="71"/>
      <c r="F42" s="69"/>
    </row>
    <row r="43" spans="1:6" ht="15.75">
      <c r="A43" s="504"/>
      <c r="B43" s="501" t="s">
        <v>506</v>
      </c>
      <c r="C43" s="326">
        <v>1</v>
      </c>
      <c r="D43" s="77"/>
      <c r="E43" s="69"/>
      <c r="F43" s="69"/>
    </row>
    <row r="44" spans="1:5" ht="17.25">
      <c r="A44" s="504"/>
      <c r="B44" s="501" t="s">
        <v>507</v>
      </c>
      <c r="C44" s="326">
        <v>1</v>
      </c>
      <c r="D44" s="70"/>
      <c r="E44" s="71"/>
    </row>
    <row r="45" spans="1:3" ht="15.75">
      <c r="A45" s="504"/>
      <c r="B45" s="505" t="s">
        <v>563</v>
      </c>
      <c r="C45" s="326">
        <v>1</v>
      </c>
    </row>
    <row r="46" spans="1:4" ht="15.75">
      <c r="A46" s="504"/>
      <c r="B46" s="505" t="s">
        <v>77</v>
      </c>
      <c r="C46" s="326">
        <v>1</v>
      </c>
      <c r="D46" s="519">
        <f>SUM(C37:C46)</f>
        <v>10</v>
      </c>
    </row>
    <row r="47" spans="1:3" ht="15.75">
      <c r="A47" s="502" t="s">
        <v>570</v>
      </c>
      <c r="B47" s="500" t="s">
        <v>508</v>
      </c>
      <c r="C47" s="326"/>
    </row>
    <row r="48" spans="1:3" ht="15.75">
      <c r="A48" s="504"/>
      <c r="B48" s="505" t="s">
        <v>78</v>
      </c>
      <c r="C48" s="326">
        <v>1</v>
      </c>
    </row>
    <row r="49" spans="1:3" ht="15.75">
      <c r="A49" s="504"/>
      <c r="B49" s="505" t="s">
        <v>202</v>
      </c>
      <c r="C49" s="326">
        <v>1</v>
      </c>
    </row>
    <row r="50" spans="1:3" ht="15.75">
      <c r="A50" s="504"/>
      <c r="B50" s="505" t="s">
        <v>79</v>
      </c>
      <c r="C50" s="326">
        <v>1</v>
      </c>
    </row>
    <row r="51" spans="1:3" ht="15.75">
      <c r="A51" s="504"/>
      <c r="B51" s="505" t="s">
        <v>571</v>
      </c>
      <c r="C51" s="326">
        <v>1</v>
      </c>
    </row>
    <row r="52" spans="1:6" ht="15.75">
      <c r="A52" s="504"/>
      <c r="B52" s="505" t="s">
        <v>564</v>
      </c>
      <c r="C52" s="326">
        <v>1</v>
      </c>
      <c r="D52" s="69"/>
      <c r="E52" s="71"/>
      <c r="F52" s="69"/>
    </row>
    <row r="53" spans="1:6" ht="15.75">
      <c r="A53" s="504"/>
      <c r="B53" s="501" t="s">
        <v>509</v>
      </c>
      <c r="C53" s="326">
        <v>1</v>
      </c>
      <c r="D53" s="69"/>
      <c r="E53" s="71"/>
      <c r="F53" s="69"/>
    </row>
    <row r="54" spans="1:6" ht="15.75">
      <c r="A54" s="504"/>
      <c r="B54" s="501" t="s">
        <v>510</v>
      </c>
      <c r="C54" s="326">
        <v>1</v>
      </c>
      <c r="D54" s="519">
        <f>SUM(C48:C54)</f>
        <v>7</v>
      </c>
      <c r="E54" s="71"/>
      <c r="F54" s="69"/>
    </row>
    <row r="55" spans="1:6" ht="17.25">
      <c r="A55" s="504"/>
      <c r="B55" s="501"/>
      <c r="C55" s="326"/>
      <c r="D55" s="69"/>
      <c r="E55" s="70"/>
      <c r="F55" s="69"/>
    </row>
    <row r="56" spans="1:6" ht="18.75">
      <c r="A56" s="502" t="s">
        <v>572</v>
      </c>
      <c r="B56" s="503" t="s">
        <v>351</v>
      </c>
      <c r="C56" s="326"/>
      <c r="D56" s="70"/>
      <c r="E56" s="71"/>
      <c r="F56" s="78"/>
    </row>
    <row r="57" spans="1:6" ht="17.25">
      <c r="A57" s="504"/>
      <c r="B57" s="505" t="s">
        <v>205</v>
      </c>
      <c r="C57" s="326">
        <v>1</v>
      </c>
      <c r="D57" s="70"/>
      <c r="E57" s="71"/>
      <c r="F57" s="76"/>
    </row>
    <row r="58" spans="1:6" ht="17.25">
      <c r="A58" s="504"/>
      <c r="B58" s="505" t="s">
        <v>206</v>
      </c>
      <c r="C58" s="326">
        <v>1</v>
      </c>
      <c r="D58" s="70"/>
      <c r="E58" s="70"/>
      <c r="F58" s="69"/>
    </row>
    <row r="59" spans="1:6" ht="17.25">
      <c r="A59" s="504"/>
      <c r="B59" s="505" t="s">
        <v>195</v>
      </c>
      <c r="C59" s="326">
        <v>1</v>
      </c>
      <c r="D59" s="519">
        <f>SUM(C57:C59)</f>
        <v>3</v>
      </c>
      <c r="E59" s="70"/>
      <c r="F59" s="69"/>
    </row>
    <row r="60" spans="1:6" ht="15.75">
      <c r="A60" s="504"/>
      <c r="B60" s="501"/>
      <c r="C60" s="326"/>
      <c r="D60" s="69"/>
      <c r="E60" s="69"/>
      <c r="F60" s="69"/>
    </row>
    <row r="61" spans="1:6" ht="15.75">
      <c r="A61" s="502" t="s">
        <v>573</v>
      </c>
      <c r="B61" s="503" t="s">
        <v>203</v>
      </c>
      <c r="C61" s="326"/>
      <c r="D61" s="69"/>
      <c r="E61" s="69"/>
      <c r="F61" s="69"/>
    </row>
    <row r="62" spans="1:6" ht="17.25">
      <c r="A62" s="504"/>
      <c r="B62" s="501" t="s">
        <v>511</v>
      </c>
      <c r="C62" s="326"/>
      <c r="D62" s="69"/>
      <c r="E62" s="70"/>
      <c r="F62" s="69"/>
    </row>
    <row r="63" spans="1:6" ht="15.75">
      <c r="A63" s="504"/>
      <c r="B63" s="501" t="s">
        <v>512</v>
      </c>
      <c r="C63" s="326">
        <v>1</v>
      </c>
      <c r="D63" s="69"/>
      <c r="E63" s="69"/>
      <c r="F63" s="69"/>
    </row>
    <row r="64" spans="1:3" ht="15.75">
      <c r="A64" s="504"/>
      <c r="B64" s="501" t="s">
        <v>513</v>
      </c>
      <c r="C64" s="326">
        <v>1</v>
      </c>
    </row>
    <row r="65" spans="1:3" ht="15.75">
      <c r="A65" s="504"/>
      <c r="B65" s="501" t="s">
        <v>514</v>
      </c>
      <c r="C65" s="326">
        <v>1</v>
      </c>
    </row>
    <row r="66" spans="1:3" ht="15.75">
      <c r="A66" s="504"/>
      <c r="B66" s="501" t="s">
        <v>515</v>
      </c>
      <c r="C66" s="326">
        <v>1</v>
      </c>
    </row>
    <row r="67" spans="1:3" ht="15.75">
      <c r="A67" s="504"/>
      <c r="B67" s="501" t="s">
        <v>516</v>
      </c>
      <c r="C67" s="326"/>
    </row>
    <row r="68" spans="1:3" ht="15.75">
      <c r="A68" s="504"/>
      <c r="B68" s="501" t="s">
        <v>517</v>
      </c>
      <c r="C68" s="326">
        <v>1</v>
      </c>
    </row>
    <row r="69" spans="1:3" ht="15.75">
      <c r="A69" s="504"/>
      <c r="B69" s="501" t="s">
        <v>518</v>
      </c>
      <c r="C69" s="326">
        <v>1</v>
      </c>
    </row>
    <row r="70" spans="1:4" ht="15.75">
      <c r="A70" s="504"/>
      <c r="B70" s="501" t="s">
        <v>519</v>
      </c>
      <c r="C70" s="326">
        <v>1</v>
      </c>
      <c r="D70" s="519">
        <f>SUM(C62:C70)</f>
        <v>7</v>
      </c>
    </row>
    <row r="71" spans="1:3" ht="15.75">
      <c r="A71" s="504"/>
      <c r="B71" s="501"/>
      <c r="C71" s="326"/>
    </row>
    <row r="72" spans="1:3" ht="15.75">
      <c r="A72" s="502" t="s">
        <v>574</v>
      </c>
      <c r="B72" s="500" t="s">
        <v>565</v>
      </c>
      <c r="C72" s="326"/>
    </row>
    <row r="73" spans="1:3" ht="15.75">
      <c r="A73" s="504"/>
      <c r="B73" s="501" t="s">
        <v>524</v>
      </c>
      <c r="C73" s="326">
        <v>1</v>
      </c>
    </row>
    <row r="74" spans="1:3" ht="15.75">
      <c r="A74" s="504"/>
      <c r="B74" s="501" t="s">
        <v>525</v>
      </c>
      <c r="C74" s="326">
        <v>1</v>
      </c>
    </row>
    <row r="75" spans="1:3" ht="15.75">
      <c r="A75" s="504"/>
      <c r="B75" s="501" t="s">
        <v>526</v>
      </c>
      <c r="C75" s="326">
        <v>1</v>
      </c>
    </row>
    <row r="76" spans="1:3" ht="15.75">
      <c r="A76" s="504"/>
      <c r="B76" s="501" t="s">
        <v>527</v>
      </c>
      <c r="C76" s="326">
        <v>1</v>
      </c>
    </row>
    <row r="77" spans="1:3" ht="15.75">
      <c r="A77" s="504"/>
      <c r="B77" s="501" t="s">
        <v>528</v>
      </c>
      <c r="C77" s="326">
        <v>1</v>
      </c>
    </row>
    <row r="78" spans="1:3" ht="15.75">
      <c r="A78" s="504"/>
      <c r="B78" s="501" t="s">
        <v>529</v>
      </c>
      <c r="C78" s="326">
        <v>1</v>
      </c>
    </row>
    <row r="79" spans="1:3" ht="15.75">
      <c r="A79" s="504"/>
      <c r="B79" s="501" t="s">
        <v>530</v>
      </c>
      <c r="C79" s="326">
        <v>1</v>
      </c>
    </row>
    <row r="80" spans="1:4" ht="15.75">
      <c r="A80" s="504"/>
      <c r="B80" s="501" t="s">
        <v>531</v>
      </c>
      <c r="C80" s="326">
        <v>1</v>
      </c>
      <c r="D80" s="519">
        <f>SUM(C73:C80)</f>
        <v>8</v>
      </c>
    </row>
    <row r="81" spans="1:3" ht="15.75">
      <c r="A81" s="504"/>
      <c r="B81" s="501"/>
      <c r="C81" s="326"/>
    </row>
    <row r="82" spans="1:3" ht="15.75">
      <c r="A82" s="502" t="s">
        <v>575</v>
      </c>
      <c r="B82" s="500" t="s">
        <v>532</v>
      </c>
      <c r="C82" s="326"/>
    </row>
    <row r="83" spans="1:3" ht="15.75">
      <c r="A83" s="502"/>
      <c r="B83" s="505" t="s">
        <v>204</v>
      </c>
      <c r="C83" s="326">
        <v>1</v>
      </c>
    </row>
    <row r="84" spans="1:3" ht="15.75">
      <c r="A84" s="504"/>
      <c r="B84" s="501" t="s">
        <v>533</v>
      </c>
      <c r="C84" s="326">
        <v>1</v>
      </c>
    </row>
    <row r="85" spans="1:3" ht="15.75">
      <c r="A85" s="504"/>
      <c r="B85" s="501" t="s">
        <v>534</v>
      </c>
      <c r="C85" s="326">
        <v>1</v>
      </c>
    </row>
    <row r="86" spans="1:3" ht="15.75">
      <c r="A86" s="504"/>
      <c r="B86" s="501" t="s">
        <v>535</v>
      </c>
      <c r="C86" s="326">
        <v>1</v>
      </c>
    </row>
    <row r="87" spans="1:3" ht="15.75">
      <c r="A87" s="504"/>
      <c r="B87" s="501" t="s">
        <v>536</v>
      </c>
      <c r="C87" s="326">
        <v>1</v>
      </c>
    </row>
    <row r="88" spans="1:3" ht="15.75">
      <c r="A88" s="504"/>
      <c r="B88" s="501" t="s">
        <v>537</v>
      </c>
      <c r="C88" s="326">
        <v>1</v>
      </c>
    </row>
    <row r="89" spans="1:4" ht="15.75">
      <c r="A89" s="504"/>
      <c r="B89" s="501" t="s">
        <v>538</v>
      </c>
      <c r="C89" s="326">
        <v>1</v>
      </c>
      <c r="D89" s="519">
        <f>SUM(C83:C89)</f>
        <v>7</v>
      </c>
    </row>
    <row r="90" spans="1:3" ht="15.75">
      <c r="A90" s="504"/>
      <c r="B90" s="501"/>
      <c r="C90" s="326"/>
    </row>
    <row r="91" spans="1:3" ht="15.75">
      <c r="A91" s="502" t="s">
        <v>576</v>
      </c>
      <c r="B91" s="500" t="s">
        <v>539</v>
      </c>
      <c r="C91" s="326"/>
    </row>
    <row r="92" spans="1:3" ht="15.75">
      <c r="A92" s="504"/>
      <c r="B92" s="501" t="s">
        <v>540</v>
      </c>
      <c r="C92" s="326">
        <v>1</v>
      </c>
    </row>
    <row r="93" spans="1:3" ht="15.75">
      <c r="A93" s="504"/>
      <c r="B93" s="501" t="s">
        <v>541</v>
      </c>
      <c r="C93" s="326">
        <v>1</v>
      </c>
    </row>
    <row r="94" spans="1:3" ht="15.75">
      <c r="A94" s="504"/>
      <c r="B94" s="501" t="s">
        <v>542</v>
      </c>
      <c r="C94" s="326">
        <v>1</v>
      </c>
    </row>
    <row r="95" spans="1:3" ht="15.75">
      <c r="A95" s="504"/>
      <c r="B95" s="501" t="s">
        <v>543</v>
      </c>
      <c r="C95" s="326">
        <v>1</v>
      </c>
    </row>
    <row r="96" spans="1:3" ht="15.75">
      <c r="A96" s="504"/>
      <c r="B96" s="501" t="s">
        <v>544</v>
      </c>
      <c r="C96" s="326">
        <v>1</v>
      </c>
    </row>
    <row r="97" spans="1:3" ht="15.75">
      <c r="A97" s="504"/>
      <c r="B97" s="501" t="s">
        <v>545</v>
      </c>
      <c r="C97" s="326">
        <v>1</v>
      </c>
    </row>
    <row r="98" spans="1:3" ht="15.75">
      <c r="A98" s="504"/>
      <c r="B98" s="501" t="s">
        <v>520</v>
      </c>
      <c r="C98" s="326">
        <v>1</v>
      </c>
    </row>
    <row r="99" spans="1:3" ht="15.75">
      <c r="A99" s="504"/>
      <c r="B99" s="501" t="s">
        <v>521</v>
      </c>
      <c r="C99" s="326">
        <v>1</v>
      </c>
    </row>
    <row r="100" spans="1:3" ht="15.75">
      <c r="A100" s="504"/>
      <c r="B100" s="501" t="s">
        <v>522</v>
      </c>
      <c r="C100" s="326">
        <v>1</v>
      </c>
    </row>
    <row r="101" spans="1:4" ht="15.75">
      <c r="A101" s="504"/>
      <c r="B101" s="501" t="s">
        <v>523</v>
      </c>
      <c r="C101" s="326">
        <v>1</v>
      </c>
      <c r="D101" s="519">
        <f>SUM(C92:C101)</f>
        <v>10</v>
      </c>
    </row>
    <row r="102" spans="1:3" ht="15.75">
      <c r="A102" s="504"/>
      <c r="B102" s="501"/>
      <c r="C102" s="326"/>
    </row>
    <row r="103" spans="1:3" ht="15.75">
      <c r="A103" s="502" t="s">
        <v>577</v>
      </c>
      <c r="B103" s="500" t="s">
        <v>546</v>
      </c>
      <c r="C103" s="326"/>
    </row>
    <row r="104" spans="1:3" ht="15.75">
      <c r="A104" s="506"/>
      <c r="B104" s="501" t="s">
        <v>547</v>
      </c>
      <c r="C104" s="326">
        <v>1</v>
      </c>
    </row>
    <row r="105" spans="1:3" ht="15.75">
      <c r="A105" s="506"/>
      <c r="B105" s="501" t="s">
        <v>548</v>
      </c>
      <c r="C105" s="326">
        <v>1</v>
      </c>
    </row>
    <row r="106" spans="1:4" ht="15.75">
      <c r="A106" s="506"/>
      <c r="B106" s="501" t="s">
        <v>549</v>
      </c>
      <c r="C106" s="326">
        <v>1</v>
      </c>
      <c r="D106" s="519">
        <f>SUM(C104:C106)</f>
        <v>3</v>
      </c>
    </row>
    <row r="107" spans="1:3" ht="15.75">
      <c r="A107" s="506"/>
      <c r="B107" s="501"/>
      <c r="C107" s="326"/>
    </row>
    <row r="108" spans="1:3" ht="15.75">
      <c r="A108" s="502" t="s">
        <v>578</v>
      </c>
      <c r="B108" s="500" t="s">
        <v>550</v>
      </c>
      <c r="C108" s="326">
        <v>1</v>
      </c>
    </row>
    <row r="109" spans="1:3" ht="15.75">
      <c r="A109" s="506"/>
      <c r="B109" s="501" t="s">
        <v>551</v>
      </c>
      <c r="C109" s="326">
        <v>1</v>
      </c>
    </row>
    <row r="110" spans="1:3" ht="15.75">
      <c r="A110" s="506"/>
      <c r="B110" s="501" t="s">
        <v>552</v>
      </c>
      <c r="C110" s="326">
        <v>1</v>
      </c>
    </row>
    <row r="111" spans="1:4" ht="15.75">
      <c r="A111" s="506"/>
      <c r="B111" s="501" t="s">
        <v>553</v>
      </c>
      <c r="C111" s="326">
        <v>1</v>
      </c>
      <c r="D111" s="519">
        <f>SUM(C109:C111)</f>
        <v>3</v>
      </c>
    </row>
    <row r="112" spans="1:3" ht="15.75">
      <c r="A112" s="506"/>
      <c r="B112" s="501"/>
      <c r="C112" s="326"/>
    </row>
    <row r="113" spans="1:3" ht="15.75">
      <c r="A113" s="502" t="s">
        <v>579</v>
      </c>
      <c r="B113" s="500" t="s">
        <v>554</v>
      </c>
      <c r="C113" s="326"/>
    </row>
    <row r="114" spans="1:3" ht="15.75">
      <c r="A114" s="506"/>
      <c r="B114" s="501" t="s">
        <v>555</v>
      </c>
      <c r="C114" s="326">
        <v>1</v>
      </c>
    </row>
    <row r="115" spans="1:3" ht="15.75">
      <c r="A115" s="506"/>
      <c r="B115" s="501" t="s">
        <v>556</v>
      </c>
      <c r="C115" s="326">
        <v>1</v>
      </c>
    </row>
    <row r="116" spans="1:3" ht="15.75">
      <c r="A116" s="506"/>
      <c r="B116" s="501" t="s">
        <v>557</v>
      </c>
      <c r="C116" s="326">
        <v>1</v>
      </c>
    </row>
    <row r="117" spans="1:3" ht="15.75">
      <c r="A117" s="506"/>
      <c r="B117" s="501" t="s">
        <v>558</v>
      </c>
      <c r="C117" s="326">
        <v>1</v>
      </c>
    </row>
    <row r="118" spans="1:4" ht="15.75">
      <c r="A118" s="506"/>
      <c r="B118" s="501" t="s">
        <v>559</v>
      </c>
      <c r="C118" s="326">
        <v>1</v>
      </c>
      <c r="D118" s="519">
        <f>SUM(C114:C118)</f>
        <v>5</v>
      </c>
    </row>
    <row r="119" spans="1:4" ht="15.75">
      <c r="A119" s="506"/>
      <c r="B119" s="501"/>
      <c r="C119" s="326"/>
      <c r="D119" s="519"/>
    </row>
    <row r="120" spans="1:4" ht="18">
      <c r="A120" s="506"/>
      <c r="B120" s="528" t="s">
        <v>582</v>
      </c>
      <c r="C120" s="528"/>
      <c r="D120" s="328">
        <f>D46+D54+D59+D70+D80+D89+D101+D106+D111+D113</f>
        <v>58</v>
      </c>
    </row>
    <row r="121" spans="1:2" ht="15">
      <c r="A121" s="506"/>
      <c r="B121" s="501"/>
    </row>
    <row r="122" spans="2:3" ht="18">
      <c r="B122" s="73" t="s">
        <v>585</v>
      </c>
      <c r="C122" s="71"/>
    </row>
    <row r="123" spans="2:3" ht="17.25">
      <c r="B123" s="70" t="s">
        <v>587</v>
      </c>
      <c r="C123" s="326">
        <v>1</v>
      </c>
    </row>
    <row r="124" spans="2:3" ht="17.25">
      <c r="B124" s="70" t="s">
        <v>588</v>
      </c>
      <c r="C124" s="326">
        <v>1</v>
      </c>
    </row>
    <row r="125" spans="2:3" ht="17.25">
      <c r="B125" s="70" t="s">
        <v>211</v>
      </c>
      <c r="C125" s="326">
        <v>1</v>
      </c>
    </row>
    <row r="126" spans="2:4" ht="17.25">
      <c r="B126" s="70" t="s">
        <v>212</v>
      </c>
      <c r="C126" s="326">
        <v>1</v>
      </c>
      <c r="D126" s="519">
        <f>SUM(C123:C127)</f>
        <v>4</v>
      </c>
    </row>
    <row r="127" spans="2:3" ht="17.25">
      <c r="B127" s="70"/>
      <c r="C127" s="326"/>
    </row>
    <row r="129" spans="2:4" ht="15">
      <c r="B129" s="527"/>
      <c r="C129" s="527"/>
      <c r="D129" s="527"/>
    </row>
    <row r="130" spans="2:4" ht="15">
      <c r="B130" s="527"/>
      <c r="C130" s="527"/>
      <c r="D130" s="527"/>
    </row>
    <row r="131" spans="2:4" ht="15">
      <c r="B131" s="527"/>
      <c r="C131" s="527"/>
      <c r="D131" s="527"/>
    </row>
    <row r="132" spans="2:4" ht="15">
      <c r="B132" s="527"/>
      <c r="C132" s="527"/>
      <c r="D132" s="527"/>
    </row>
    <row r="133" spans="2:4" ht="15">
      <c r="B133" s="527"/>
      <c r="C133" s="527"/>
      <c r="D133" s="527"/>
    </row>
    <row r="134" spans="2:4" ht="15">
      <c r="B134" s="527"/>
      <c r="C134" s="527"/>
      <c r="D134" s="527"/>
    </row>
    <row r="135" spans="2:4" ht="15">
      <c r="B135" s="527"/>
      <c r="C135" s="527"/>
      <c r="D135" s="527"/>
    </row>
  </sheetData>
  <mergeCells count="6">
    <mergeCell ref="B2:F2"/>
    <mergeCell ref="C4:E4"/>
    <mergeCell ref="C5:D5"/>
    <mergeCell ref="B129:D135"/>
    <mergeCell ref="B32:C32"/>
    <mergeCell ref="B120:C120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120" verticalDpi="12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1">
    <pageSetUpPr fitToPage="1"/>
  </sheetPr>
  <dimension ref="A1:E51"/>
  <sheetViews>
    <sheetView workbookViewId="0" topLeftCell="A7">
      <selection activeCell="D9" sqref="D9"/>
    </sheetView>
  </sheetViews>
  <sheetFormatPr defaultColWidth="9.140625" defaultRowHeight="15"/>
  <cols>
    <col min="1" max="1" width="2.00390625" style="348" customWidth="1"/>
    <col min="2" max="2" width="21.7109375" style="348" customWidth="1"/>
    <col min="3" max="3" width="5.28125" style="348" customWidth="1"/>
    <col min="4" max="4" width="70.28125" style="348" customWidth="1"/>
    <col min="5" max="16384" width="9.140625" style="348" customWidth="1"/>
  </cols>
  <sheetData>
    <row r="1" spans="2:4" ht="30.75" customHeight="1">
      <c r="B1" s="483" t="s">
        <v>360</v>
      </c>
      <c r="C1" s="484"/>
      <c r="D1" s="485"/>
    </row>
    <row r="2" spans="2:4" ht="15.75" customHeight="1">
      <c r="B2" s="539" t="s">
        <v>469</v>
      </c>
      <c r="C2" s="540"/>
      <c r="D2" s="541"/>
    </row>
    <row r="3" spans="2:4" ht="15.75">
      <c r="B3" s="349"/>
      <c r="C3" s="350"/>
      <c r="D3" s="492"/>
    </row>
    <row r="4" spans="1:4" ht="12.75">
      <c r="A4" s="351"/>
      <c r="B4" s="343" t="s">
        <v>80</v>
      </c>
      <c r="C4" s="344"/>
      <c r="D4" s="493">
        <v>100</v>
      </c>
    </row>
    <row r="5" spans="1:4" ht="12.75">
      <c r="A5" s="353"/>
      <c r="B5" s="343" t="s">
        <v>81</v>
      </c>
      <c r="C5" s="344"/>
      <c r="D5" s="494">
        <v>36566</v>
      </c>
    </row>
    <row r="6" spans="1:4" ht="12.75">
      <c r="A6" s="354"/>
      <c r="B6" s="343" t="s">
        <v>361</v>
      </c>
      <c r="C6" s="344"/>
      <c r="D6" s="352">
        <v>50</v>
      </c>
    </row>
    <row r="7" spans="1:4" ht="12.75">
      <c r="A7" s="355"/>
      <c r="B7" s="343" t="s">
        <v>82</v>
      </c>
      <c r="C7" s="344"/>
      <c r="D7" s="495" t="s">
        <v>448</v>
      </c>
    </row>
    <row r="8" spans="1:4" ht="12.75">
      <c r="A8" s="355"/>
      <c r="B8" s="343" t="s">
        <v>83</v>
      </c>
      <c r="C8" s="344"/>
      <c r="D8" s="495" t="s">
        <v>84</v>
      </c>
    </row>
    <row r="9" spans="1:4" ht="12.75">
      <c r="A9" s="355"/>
      <c r="B9" s="343" t="s">
        <v>85</v>
      </c>
      <c r="C9" s="344"/>
      <c r="D9" s="495">
        <v>120</v>
      </c>
    </row>
    <row r="10" spans="1:4" ht="12.75">
      <c r="A10" s="355"/>
      <c r="B10" s="343" t="s">
        <v>86</v>
      </c>
      <c r="C10" s="344"/>
      <c r="D10" s="495" t="s">
        <v>87</v>
      </c>
    </row>
    <row r="11" spans="1:4" ht="12.75">
      <c r="A11" s="356"/>
      <c r="B11" s="343" t="s">
        <v>88</v>
      </c>
      <c r="C11" s="344"/>
      <c r="D11" s="496">
        <v>6364020</v>
      </c>
    </row>
    <row r="12" spans="1:4" ht="12.75">
      <c r="A12" s="355"/>
      <c r="B12" s="343" t="s">
        <v>89</v>
      </c>
      <c r="C12" s="344"/>
      <c r="D12" s="495" t="s">
        <v>90</v>
      </c>
    </row>
    <row r="13" spans="1:4" ht="12.75">
      <c r="A13" s="355"/>
      <c r="B13" s="343" t="s">
        <v>91</v>
      </c>
      <c r="C13" s="344"/>
      <c r="D13" s="495" t="s">
        <v>92</v>
      </c>
    </row>
    <row r="14" spans="1:4" ht="12.75">
      <c r="A14" s="354"/>
      <c r="B14" s="343" t="s">
        <v>93</v>
      </c>
      <c r="C14" s="344"/>
      <c r="D14" s="352">
        <v>500</v>
      </c>
    </row>
    <row r="15" spans="1:4" ht="15">
      <c r="A15" s="355"/>
      <c r="B15" s="343" t="s">
        <v>94</v>
      </c>
      <c r="C15" s="358"/>
      <c r="D15" s="495" t="s">
        <v>366</v>
      </c>
    </row>
    <row r="16" spans="1:4" ht="12.75" customHeight="1">
      <c r="A16" s="355"/>
      <c r="B16" s="343" t="s">
        <v>367</v>
      </c>
      <c r="C16" s="358">
        <v>4</v>
      </c>
      <c r="D16" s="497" t="str">
        <f>IF(C16=1,"Microempresa",IF(C16=2,"EPP-A",IF(C16=3,"EPP-B",IF(C16=4,"NORMAL-Débito/Crédito"))))</f>
        <v>NORMAL-Débito/Crédito</v>
      </c>
    </row>
    <row r="17" spans="2:4" ht="12.75" customHeight="1">
      <c r="B17" s="343" t="s">
        <v>368</v>
      </c>
      <c r="C17" s="358">
        <v>5</v>
      </c>
      <c r="D17" s="497" t="str">
        <f>IF(C17=1,"Simples",IF(C17=2,"Lucro Presumido",IF(C17=3,"Lucro Real",IF(C17=4,"Arbitrado",IF(C17=5,"Isenta",IF(C17=4,"Imune"))))))</f>
        <v>Isenta</v>
      </c>
    </row>
    <row r="18" spans="2:4" ht="12.75" customHeight="1">
      <c r="B18" s="343" t="s">
        <v>369</v>
      </c>
      <c r="C18" s="358"/>
      <c r="D18" s="498"/>
    </row>
    <row r="19" spans="1:4" ht="12.75">
      <c r="A19" s="355"/>
      <c r="B19" s="343" t="s">
        <v>95</v>
      </c>
      <c r="C19" s="359"/>
      <c r="D19" s="495">
        <v>3215042</v>
      </c>
    </row>
    <row r="20" spans="1:4" ht="12.75">
      <c r="A20" s="355"/>
      <c r="B20" s="343" t="s">
        <v>370</v>
      </c>
      <c r="C20" s="344"/>
      <c r="D20" s="499"/>
    </row>
    <row r="21" spans="1:4" ht="12.75">
      <c r="A21" s="353"/>
      <c r="B21" s="343" t="s">
        <v>96</v>
      </c>
      <c r="C21" s="344"/>
      <c r="D21" s="494">
        <v>36526</v>
      </c>
    </row>
    <row r="22" spans="1:4" ht="12.75">
      <c r="A22" s="355"/>
      <c r="B22" s="343" t="s">
        <v>97</v>
      </c>
      <c r="C22" s="344"/>
      <c r="D22" s="512"/>
    </row>
    <row r="23" spans="1:4" ht="15">
      <c r="A23" s="360"/>
      <c r="B23" s="343" t="s">
        <v>359</v>
      </c>
      <c r="C23" s="358">
        <v>5</v>
      </c>
      <c r="D23" s="497" t="str">
        <f>IF(C23=1,"Ativa Regular",IF(C23=2,"Ativa não Regular",IF(C23=3,"Suspenso",IF(C23=4,"Inapto",IF(C23=5,"Cancelado")))))</f>
        <v>Cancelado</v>
      </c>
    </row>
    <row r="24" spans="1:4" ht="12.75">
      <c r="A24" s="355"/>
      <c r="B24" s="343" t="s">
        <v>371</v>
      </c>
      <c r="C24" s="344"/>
      <c r="D24" s="495">
        <v>12345622</v>
      </c>
    </row>
    <row r="25" spans="1:4" ht="12.75">
      <c r="A25" s="355"/>
      <c r="B25" s="343" t="s">
        <v>372</v>
      </c>
      <c r="C25" s="344"/>
      <c r="D25" s="495">
        <v>12345</v>
      </c>
    </row>
    <row r="26" spans="1:4" ht="12.75">
      <c r="A26" s="355"/>
      <c r="B26" s="343" t="s">
        <v>373</v>
      </c>
      <c r="C26" s="344"/>
      <c r="D26" s="357">
        <v>2003</v>
      </c>
    </row>
    <row r="27" spans="1:4" ht="12.75">
      <c r="A27" s="355"/>
      <c r="B27" s="343" t="s">
        <v>374</v>
      </c>
      <c r="C27" s="344"/>
      <c r="D27" s="357"/>
    </row>
    <row r="28" spans="1:4" ht="12.75">
      <c r="A28" s="361"/>
      <c r="B28" s="343" t="s">
        <v>101</v>
      </c>
      <c r="C28" s="344"/>
      <c r="D28" s="357">
        <v>1213213</v>
      </c>
    </row>
    <row r="29" spans="1:4" ht="12.75">
      <c r="A29" s="361"/>
      <c r="B29" s="343" t="s">
        <v>102</v>
      </c>
      <c r="C29" s="344"/>
      <c r="D29" s="357">
        <v>505</v>
      </c>
    </row>
    <row r="30" spans="1:4" ht="12.75">
      <c r="A30" s="361"/>
      <c r="B30" s="343" t="s">
        <v>375</v>
      </c>
      <c r="C30" s="344"/>
      <c r="D30" s="357">
        <v>906</v>
      </c>
    </row>
    <row r="31" spans="1:4" ht="12.75">
      <c r="A31" s="361"/>
      <c r="B31" s="345"/>
      <c r="C31" s="346"/>
      <c r="D31" s="347"/>
    </row>
    <row r="32" spans="1:4" ht="12.75">
      <c r="A32" s="361"/>
      <c r="B32" s="345"/>
      <c r="C32" s="346"/>
      <c r="D32" s="347"/>
    </row>
    <row r="33" spans="2:4" ht="12.75">
      <c r="B33" s="345"/>
      <c r="C33" s="346"/>
      <c r="D33" s="347"/>
    </row>
    <row r="34" spans="2:4" ht="12.75">
      <c r="B34" s="343"/>
      <c r="C34" s="344"/>
      <c r="D34" s="357"/>
    </row>
    <row r="35" spans="2:4" ht="12.75">
      <c r="B35" s="343"/>
      <c r="C35" s="344"/>
      <c r="D35" s="357"/>
    </row>
    <row r="36" spans="2:4" ht="18">
      <c r="B36" s="539" t="s">
        <v>486</v>
      </c>
      <c r="C36" s="540"/>
      <c r="D36" s="541"/>
    </row>
    <row r="37" spans="2:5" ht="12.75">
      <c r="B37" s="345"/>
      <c r="C37" s="346"/>
      <c r="D37" s="347"/>
      <c r="E37" s="346"/>
    </row>
    <row r="38" spans="2:5" ht="12.75">
      <c r="B38" s="343" t="s">
        <v>98</v>
      </c>
      <c r="C38" s="344">
        <v>2002</v>
      </c>
      <c r="D38" s="352">
        <v>0</v>
      </c>
      <c r="E38" s="346"/>
    </row>
    <row r="39" spans="2:5" ht="12.75">
      <c r="B39" s="343" t="s">
        <v>377</v>
      </c>
      <c r="C39" s="344"/>
      <c r="D39" s="352">
        <v>0</v>
      </c>
      <c r="E39" s="346"/>
    </row>
    <row r="40" spans="2:5" ht="12.75">
      <c r="B40" s="343" t="s">
        <v>99</v>
      </c>
      <c r="C40" s="344"/>
      <c r="D40" s="352">
        <v>0</v>
      </c>
      <c r="E40" s="346"/>
    </row>
    <row r="41" spans="2:5" ht="12.75">
      <c r="B41" s="343" t="s">
        <v>362</v>
      </c>
      <c r="C41" s="344"/>
      <c r="D41" s="352">
        <v>0</v>
      </c>
      <c r="E41" s="346"/>
    </row>
    <row r="42" spans="2:5" ht="12.75">
      <c r="B42" s="343" t="s">
        <v>363</v>
      </c>
      <c r="C42" s="344"/>
      <c r="D42" s="352">
        <v>0</v>
      </c>
      <c r="E42" s="346"/>
    </row>
    <row r="43" spans="2:5" ht="12.75">
      <c r="B43" s="343" t="s">
        <v>364</v>
      </c>
      <c r="C43" s="344"/>
      <c r="D43" s="352">
        <v>0</v>
      </c>
      <c r="E43" s="346"/>
    </row>
    <row r="44" spans="2:5" ht="12.75">
      <c r="B44" s="343" t="s">
        <v>365</v>
      </c>
      <c r="C44" s="344"/>
      <c r="D44" s="352">
        <v>0</v>
      </c>
      <c r="E44" s="346"/>
    </row>
    <row r="45" spans="2:5" ht="12.75">
      <c r="B45" s="343" t="s">
        <v>100</v>
      </c>
      <c r="C45" s="344"/>
      <c r="D45" s="357">
        <v>2</v>
      </c>
      <c r="E45" s="346"/>
    </row>
    <row r="46" spans="2:5" ht="12.75">
      <c r="B46" s="345"/>
      <c r="C46" s="346"/>
      <c r="D46" s="347"/>
      <c r="E46" s="346"/>
    </row>
    <row r="47" spans="2:4" ht="12.75">
      <c r="B47" s="536" t="s">
        <v>376</v>
      </c>
      <c r="C47" s="537"/>
      <c r="D47" s="538"/>
    </row>
    <row r="48" spans="2:4" ht="12.75">
      <c r="B48" s="343" t="s">
        <v>103</v>
      </c>
      <c r="C48" s="534" t="s">
        <v>104</v>
      </c>
      <c r="D48" s="535"/>
    </row>
    <row r="49" spans="2:4" ht="12.75">
      <c r="B49" s="542"/>
      <c r="C49" s="543"/>
      <c r="D49" s="511"/>
    </row>
    <row r="50" spans="2:4" ht="12.75">
      <c r="B50" s="480"/>
      <c r="C50" s="481"/>
      <c r="D50" s="482"/>
    </row>
    <row r="51" spans="2:4" ht="13.5" thickBot="1">
      <c r="B51" s="531"/>
      <c r="C51" s="532"/>
      <c r="D51" s="533"/>
    </row>
  </sheetData>
  <mergeCells count="8">
    <mergeCell ref="B1:D1"/>
    <mergeCell ref="B51:D51"/>
    <mergeCell ref="C48:D48"/>
    <mergeCell ref="B47:D47"/>
    <mergeCell ref="B2:D2"/>
    <mergeCell ref="B36:D36"/>
    <mergeCell ref="B49:D49"/>
    <mergeCell ref="B50:D50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240" verticalDpi="24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5"/>
  <dimension ref="A2:F56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bestFit="1" customWidth="1"/>
    <col min="2" max="2" width="23.7109375" style="0" customWidth="1"/>
    <col min="3" max="3" width="10.7109375" style="0" customWidth="1"/>
    <col min="4" max="4" width="12.00390625" style="0" customWidth="1"/>
    <col min="5" max="5" width="10.7109375" style="0" customWidth="1"/>
  </cols>
  <sheetData>
    <row r="2" spans="2:5" ht="15">
      <c r="B2" s="465" t="s">
        <v>21</v>
      </c>
      <c r="C2" s="466"/>
      <c r="D2" s="466"/>
      <c r="E2" s="467"/>
    </row>
    <row r="5" spans="2:3" ht="15">
      <c r="B5" s="299" t="s">
        <v>266</v>
      </c>
      <c r="C5" s="308">
        <v>301</v>
      </c>
    </row>
    <row r="6" spans="2:6" ht="15">
      <c r="B6" s="299" t="s">
        <v>13</v>
      </c>
      <c r="C6" s="468" t="s">
        <v>31</v>
      </c>
      <c r="D6" s="468"/>
      <c r="E6" s="468"/>
      <c r="F6" s="468"/>
    </row>
    <row r="7" spans="2:6" ht="15">
      <c r="B7" s="299" t="s">
        <v>14</v>
      </c>
      <c r="C7" s="298" t="s">
        <v>20</v>
      </c>
      <c r="D7" t="s">
        <v>54</v>
      </c>
      <c r="E7" s="298" t="s">
        <v>24</v>
      </c>
      <c r="F7" t="s">
        <v>55</v>
      </c>
    </row>
    <row r="8" spans="2:6" ht="15">
      <c r="B8" s="299" t="s">
        <v>25</v>
      </c>
      <c r="C8" s="527" t="s">
        <v>56</v>
      </c>
      <c r="D8" s="527"/>
      <c r="E8" s="527"/>
      <c r="F8" s="527"/>
    </row>
    <row r="10" spans="2:5" ht="15">
      <c r="B10" s="300" t="s">
        <v>28</v>
      </c>
      <c r="C10" s="303" t="s">
        <v>29</v>
      </c>
      <c r="D10" s="300"/>
      <c r="E10" s="300" t="s">
        <v>30</v>
      </c>
    </row>
    <row r="11" spans="1:5" ht="15">
      <c r="A11" s="299" t="s">
        <v>15</v>
      </c>
      <c r="B11" s="301" t="s">
        <v>31</v>
      </c>
      <c r="C11" s="487" t="s">
        <v>32</v>
      </c>
      <c r="D11" s="487"/>
      <c r="E11" s="302">
        <v>45</v>
      </c>
    </row>
    <row r="12" spans="1:5" ht="15">
      <c r="A12" s="299" t="s">
        <v>16</v>
      </c>
      <c r="B12" s="301" t="s">
        <v>33</v>
      </c>
      <c r="C12" s="487" t="s">
        <v>34</v>
      </c>
      <c r="D12" s="487"/>
      <c r="E12" s="302">
        <v>35</v>
      </c>
    </row>
    <row r="13" spans="1:5" ht="15">
      <c r="A13" s="299" t="s">
        <v>17</v>
      </c>
      <c r="B13" s="301" t="s">
        <v>35</v>
      </c>
      <c r="C13" s="487" t="s">
        <v>38</v>
      </c>
      <c r="D13" s="487"/>
      <c r="E13" s="302">
        <v>15</v>
      </c>
    </row>
    <row r="14" spans="1:5" ht="15">
      <c r="A14" s="299" t="s">
        <v>26</v>
      </c>
      <c r="B14" s="301" t="s">
        <v>36</v>
      </c>
      <c r="C14" s="487" t="s">
        <v>38</v>
      </c>
      <c r="D14" s="487"/>
      <c r="E14" s="302">
        <v>10</v>
      </c>
    </row>
    <row r="15" spans="1:5" ht="15">
      <c r="A15" s="299" t="s">
        <v>27</v>
      </c>
      <c r="B15" s="301" t="s">
        <v>37</v>
      </c>
      <c r="C15" s="487" t="s">
        <v>39</v>
      </c>
      <c r="D15" s="487"/>
      <c r="E15" s="302">
        <v>5</v>
      </c>
    </row>
    <row r="17" spans="2:4" ht="15">
      <c r="B17" s="27" t="s">
        <v>42</v>
      </c>
      <c r="C17" s="27" t="s">
        <v>40</v>
      </c>
      <c r="D17" s="27" t="s">
        <v>41</v>
      </c>
    </row>
    <row r="18" spans="1:4" ht="15">
      <c r="A18" s="299" t="s">
        <v>15</v>
      </c>
      <c r="B18" t="s">
        <v>57</v>
      </c>
      <c r="C18" t="s">
        <v>58</v>
      </c>
      <c r="D18" t="s">
        <v>59</v>
      </c>
    </row>
    <row r="19" spans="1:4" ht="15">
      <c r="A19" s="299" t="s">
        <v>16</v>
      </c>
      <c r="B19" t="s">
        <v>60</v>
      </c>
      <c r="C19" t="s">
        <v>61</v>
      </c>
      <c r="D19" t="s">
        <v>62</v>
      </c>
    </row>
    <row r="21" ht="15">
      <c r="B21" s="297" t="s">
        <v>11</v>
      </c>
    </row>
    <row r="22" spans="2:6" ht="15">
      <c r="B22" s="299" t="s">
        <v>22</v>
      </c>
      <c r="C22" s="527"/>
      <c r="D22" s="527"/>
      <c r="E22" s="527"/>
      <c r="F22" s="527"/>
    </row>
    <row r="23" spans="2:6" ht="15">
      <c r="B23" s="299" t="s">
        <v>18</v>
      </c>
      <c r="C23" s="527"/>
      <c r="D23" s="527"/>
      <c r="E23" s="527"/>
      <c r="F23" s="527"/>
    </row>
    <row r="24" spans="2:6" ht="15">
      <c r="B24" s="299" t="s">
        <v>19</v>
      </c>
      <c r="C24" s="527"/>
      <c r="D24" s="527"/>
      <c r="E24" s="527"/>
      <c r="F24" s="527"/>
    </row>
    <row r="25" ht="15">
      <c r="B25" s="299" t="s">
        <v>25</v>
      </c>
    </row>
    <row r="26" spans="2:6" ht="15">
      <c r="B26" s="299" t="s">
        <v>23</v>
      </c>
      <c r="C26" s="527"/>
      <c r="D26" s="527"/>
      <c r="E26" s="527"/>
      <c r="F26" s="527"/>
    </row>
    <row r="27" spans="2:6" ht="15">
      <c r="B27" s="299" t="s">
        <v>19</v>
      </c>
      <c r="C27" s="527"/>
      <c r="D27" s="527"/>
      <c r="E27" s="527"/>
      <c r="F27" s="527"/>
    </row>
    <row r="28" ht="15">
      <c r="B28" s="299" t="s">
        <v>25</v>
      </c>
    </row>
    <row r="29" ht="15">
      <c r="B29" s="299"/>
    </row>
    <row r="30" spans="2:3" ht="15">
      <c r="B30" s="486" t="s">
        <v>12</v>
      </c>
      <c r="C30" s="486"/>
    </row>
    <row r="31" spans="2:6" ht="15">
      <c r="B31" s="304" t="s">
        <v>45</v>
      </c>
      <c r="C31" s="304" t="s">
        <v>43</v>
      </c>
      <c r="D31" s="304" t="s">
        <v>44</v>
      </c>
      <c r="E31" s="307" t="s">
        <v>255</v>
      </c>
      <c r="F31" s="304"/>
    </row>
    <row r="32" spans="1:6" ht="15">
      <c r="A32" s="305">
        <v>36892</v>
      </c>
      <c r="B32" s="306">
        <v>0</v>
      </c>
      <c r="C32" s="306">
        <v>0</v>
      </c>
      <c r="D32" s="306">
        <v>0</v>
      </c>
      <c r="E32" s="306">
        <v>0</v>
      </c>
      <c r="F32" t="s">
        <v>197</v>
      </c>
    </row>
    <row r="33" spans="1:6" ht="15">
      <c r="A33" s="305">
        <v>36923</v>
      </c>
      <c r="B33" s="306">
        <v>0</v>
      </c>
      <c r="C33" s="306">
        <v>0</v>
      </c>
      <c r="D33" s="306">
        <v>0</v>
      </c>
      <c r="E33" s="306">
        <v>0</v>
      </c>
      <c r="F33" t="s">
        <v>197</v>
      </c>
    </row>
    <row r="34" spans="1:6" ht="15">
      <c r="A34" s="305">
        <v>36951</v>
      </c>
      <c r="B34" s="306">
        <v>0</v>
      </c>
      <c r="C34" s="306">
        <v>0</v>
      </c>
      <c r="D34" s="306">
        <v>0</v>
      </c>
      <c r="E34" s="306">
        <v>0</v>
      </c>
      <c r="F34" t="s">
        <v>197</v>
      </c>
    </row>
    <row r="35" spans="1:6" ht="15">
      <c r="A35" s="305">
        <v>36982</v>
      </c>
      <c r="B35" s="306">
        <v>0</v>
      </c>
      <c r="C35" s="306">
        <v>0</v>
      </c>
      <c r="D35" s="306">
        <v>0</v>
      </c>
      <c r="E35" s="306">
        <v>0</v>
      </c>
      <c r="F35" t="s">
        <v>197</v>
      </c>
    </row>
    <row r="36" spans="1:6" ht="15">
      <c r="A36" s="305">
        <v>37012</v>
      </c>
      <c r="B36" s="306">
        <v>0</v>
      </c>
      <c r="C36" s="306">
        <v>0</v>
      </c>
      <c r="D36" s="306">
        <v>0</v>
      </c>
      <c r="E36" s="306">
        <v>0</v>
      </c>
      <c r="F36" t="s">
        <v>197</v>
      </c>
    </row>
    <row r="37" spans="1:6" ht="15">
      <c r="A37" s="305">
        <v>37043</v>
      </c>
      <c r="B37" s="306">
        <v>0</v>
      </c>
      <c r="C37" s="306">
        <v>0</v>
      </c>
      <c r="D37" s="306">
        <v>0</v>
      </c>
      <c r="E37" s="306">
        <v>0</v>
      </c>
      <c r="F37" t="s">
        <v>197</v>
      </c>
    </row>
    <row r="38" spans="1:6" ht="15">
      <c r="A38" s="305">
        <v>37073</v>
      </c>
      <c r="B38" s="306">
        <v>0</v>
      </c>
      <c r="C38" s="306">
        <v>0</v>
      </c>
      <c r="D38" s="306">
        <v>0</v>
      </c>
      <c r="E38" s="306">
        <v>0</v>
      </c>
      <c r="F38" t="s">
        <v>197</v>
      </c>
    </row>
    <row r="39" spans="1:6" ht="15">
      <c r="A39" s="305">
        <v>37104</v>
      </c>
      <c r="B39" s="306">
        <v>0</v>
      </c>
      <c r="C39" s="306">
        <v>0</v>
      </c>
      <c r="D39" s="306">
        <v>0</v>
      </c>
      <c r="E39" s="306">
        <v>0</v>
      </c>
      <c r="F39" t="s">
        <v>197</v>
      </c>
    </row>
    <row r="40" spans="1:6" ht="15">
      <c r="A40" s="305">
        <v>37135</v>
      </c>
      <c r="B40" s="306">
        <v>0</v>
      </c>
      <c r="C40" s="306">
        <v>0</v>
      </c>
      <c r="D40" s="306">
        <v>0</v>
      </c>
      <c r="E40" s="306">
        <v>0</v>
      </c>
      <c r="F40" t="s">
        <v>197</v>
      </c>
    </row>
    <row r="41" spans="1:6" ht="15">
      <c r="A41" s="305">
        <v>37165</v>
      </c>
      <c r="B41" s="306">
        <v>0</v>
      </c>
      <c r="C41" s="306">
        <v>0</v>
      </c>
      <c r="D41" s="306">
        <v>0</v>
      </c>
      <c r="E41" s="306">
        <v>0</v>
      </c>
      <c r="F41" t="s">
        <v>197</v>
      </c>
    </row>
    <row r="42" spans="1:6" ht="15">
      <c r="A42" s="305">
        <v>37196</v>
      </c>
      <c r="B42" s="306">
        <v>0</v>
      </c>
      <c r="C42" s="306">
        <v>0</v>
      </c>
      <c r="D42" s="306">
        <v>0</v>
      </c>
      <c r="E42" s="306">
        <v>0</v>
      </c>
      <c r="F42" t="s">
        <v>197</v>
      </c>
    </row>
    <row r="43" spans="1:6" ht="15">
      <c r="A43" s="305">
        <v>37226</v>
      </c>
      <c r="B43" s="306">
        <v>0</v>
      </c>
      <c r="C43" s="306">
        <v>0</v>
      </c>
      <c r="D43" s="306">
        <v>0</v>
      </c>
      <c r="E43" s="306">
        <v>0</v>
      </c>
      <c r="F43" t="s">
        <v>197</v>
      </c>
    </row>
    <row r="45" spans="2:6" ht="15">
      <c r="B45" s="297" t="s">
        <v>46</v>
      </c>
      <c r="C45" s="297"/>
      <c r="D45" s="297"/>
      <c r="E45" s="297"/>
      <c r="F45" s="297"/>
    </row>
    <row r="46" spans="2:5" ht="15">
      <c r="B46" s="297" t="s">
        <v>48</v>
      </c>
      <c r="C46" s="297" t="s">
        <v>49</v>
      </c>
      <c r="D46" s="297"/>
      <c r="E46" s="300" t="s">
        <v>50</v>
      </c>
    </row>
    <row r="47" spans="1:4" ht="15">
      <c r="A47" s="299" t="s">
        <v>15</v>
      </c>
      <c r="C47" s="527"/>
      <c r="D47" s="527"/>
    </row>
    <row r="48" spans="1:4" ht="15">
      <c r="A48" s="299" t="s">
        <v>16</v>
      </c>
      <c r="C48" s="527"/>
      <c r="D48" s="527"/>
    </row>
    <row r="49" spans="1:4" ht="15">
      <c r="A49" s="299" t="s">
        <v>17</v>
      </c>
      <c r="C49" s="527"/>
      <c r="D49" s="527"/>
    </row>
    <row r="50" spans="1:4" ht="15">
      <c r="A50" s="299" t="s">
        <v>26</v>
      </c>
      <c r="C50" s="527"/>
      <c r="D50" s="527"/>
    </row>
    <row r="52" spans="2:4" ht="15">
      <c r="B52" s="297" t="s">
        <v>47</v>
      </c>
      <c r="C52" s="297"/>
      <c r="D52" s="297"/>
    </row>
    <row r="53" spans="2:4" ht="15">
      <c r="B53" s="297" t="s">
        <v>51</v>
      </c>
      <c r="C53" s="297" t="s">
        <v>53</v>
      </c>
      <c r="D53" s="297" t="s">
        <v>52</v>
      </c>
    </row>
    <row r="54" ht="15">
      <c r="A54" s="299" t="s">
        <v>15</v>
      </c>
    </row>
    <row r="55" ht="15">
      <c r="A55" s="299" t="s">
        <v>16</v>
      </c>
    </row>
    <row r="56" ht="15">
      <c r="A56" s="299" t="s">
        <v>17</v>
      </c>
    </row>
  </sheetData>
  <mergeCells count="18">
    <mergeCell ref="B2:E2"/>
    <mergeCell ref="C6:F6"/>
    <mergeCell ref="C8:F8"/>
    <mergeCell ref="C11:D11"/>
    <mergeCell ref="C12:D12"/>
    <mergeCell ref="C13:D13"/>
    <mergeCell ref="C14:D14"/>
    <mergeCell ref="C15:D15"/>
    <mergeCell ref="C22:F22"/>
    <mergeCell ref="C23:F23"/>
    <mergeCell ref="C24:F24"/>
    <mergeCell ref="C26:F26"/>
    <mergeCell ref="C49:D49"/>
    <mergeCell ref="C50:D50"/>
    <mergeCell ref="C27:F27"/>
    <mergeCell ref="B30:C30"/>
    <mergeCell ref="C47:D47"/>
    <mergeCell ref="C48:D48"/>
  </mergeCells>
  <printOptions/>
  <pageMargins left="0.75" right="0.75" top="1" bottom="1" header="0.492125985" footer="0.492125985"/>
  <pageSetup horizontalDpi="120" verticalDpi="1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I58"/>
  <sheetViews>
    <sheetView workbookViewId="0" topLeftCell="A20">
      <selection activeCell="H37" sqref="H37"/>
    </sheetView>
  </sheetViews>
  <sheetFormatPr defaultColWidth="9.140625" defaultRowHeight="15"/>
  <cols>
    <col min="1" max="1" width="5.57421875" style="32" customWidth="1"/>
    <col min="2" max="2" width="7.7109375" style="32" customWidth="1"/>
    <col min="3" max="3" width="13.8515625" style="32" customWidth="1"/>
    <col min="4" max="4" width="4.7109375" style="32" customWidth="1"/>
    <col min="5" max="5" width="11.7109375" style="32" customWidth="1"/>
    <col min="6" max="6" width="16.00390625" style="32" customWidth="1"/>
    <col min="7" max="7" width="10.28125" style="32" bestFit="1" customWidth="1"/>
    <col min="8" max="8" width="16.57421875" style="32" customWidth="1"/>
    <col min="9" max="9" width="5.140625" style="32" customWidth="1"/>
    <col min="10" max="16384" width="11.28125" style="32" customWidth="1"/>
  </cols>
  <sheetData>
    <row r="1" spans="1:9" ht="16.5" thickBot="1">
      <c r="A1" s="403"/>
      <c r="B1" s="404"/>
      <c r="C1" s="404"/>
      <c r="D1" s="404"/>
      <c r="E1" s="404"/>
      <c r="F1" s="404"/>
      <c r="G1" s="404"/>
      <c r="H1" s="404"/>
      <c r="I1" s="405"/>
    </row>
    <row r="2" spans="1:9" ht="19.5" thickTop="1">
      <c r="A2" s="406"/>
      <c r="B2" s="463" t="s">
        <v>69</v>
      </c>
      <c r="C2" s="464"/>
      <c r="D2" s="544" t="str">
        <f>Cadastro!$D$7</f>
        <v>Condominio Modelo S/A</v>
      </c>
      <c r="E2" s="544"/>
      <c r="F2" s="544"/>
      <c r="G2" s="544"/>
      <c r="H2" s="508"/>
      <c r="I2" s="407"/>
    </row>
    <row r="3" spans="1:9" ht="15.75">
      <c r="A3" s="406"/>
      <c r="B3" s="472" t="s">
        <v>97</v>
      </c>
      <c r="C3" s="473"/>
      <c r="D3" s="471">
        <f>Cadastro!$D$22</f>
        <v>0</v>
      </c>
      <c r="E3" s="471"/>
      <c r="F3" s="471"/>
      <c r="G3" s="408"/>
      <c r="H3" s="509"/>
      <c r="I3" s="407"/>
    </row>
    <row r="4" spans="1:9" ht="15.75">
      <c r="A4" s="406"/>
      <c r="B4" s="472" t="s">
        <v>83</v>
      </c>
      <c r="C4" s="473"/>
      <c r="D4" s="408" t="str">
        <f>Cadastro!$D$8</f>
        <v>Rua do escorrega la vai um</v>
      </c>
      <c r="E4" s="408"/>
      <c r="F4" s="408"/>
      <c r="G4" s="408">
        <f>Cadastro!$D$9</f>
        <v>120</v>
      </c>
      <c r="H4" s="509"/>
      <c r="I4" s="407"/>
    </row>
    <row r="5" spans="1:9" ht="16.5" thickBot="1">
      <c r="A5" s="406"/>
      <c r="B5" s="452"/>
      <c r="C5" s="453" t="s">
        <v>91</v>
      </c>
      <c r="D5" s="456" t="str">
        <f>Cadastro!$D$13</f>
        <v>1234-4568</v>
      </c>
      <c r="E5" s="456"/>
      <c r="F5" s="454"/>
      <c r="G5" s="454"/>
      <c r="H5" s="510"/>
      <c r="I5" s="407"/>
    </row>
    <row r="6" spans="1:9" ht="16.5" thickTop="1">
      <c r="A6" s="406"/>
      <c r="B6" s="409"/>
      <c r="C6" s="409"/>
      <c r="D6" s="410"/>
      <c r="E6" s="410"/>
      <c r="F6" s="410"/>
      <c r="G6" s="410"/>
      <c r="H6" s="33"/>
      <c r="I6" s="407"/>
    </row>
    <row r="7" spans="1:9" ht="15.75">
      <c r="A7" s="406"/>
      <c r="B7" s="458" t="s">
        <v>271</v>
      </c>
      <c r="C7" s="458"/>
      <c r="D7" s="458"/>
      <c r="E7" s="458"/>
      <c r="F7" s="458"/>
      <c r="G7" s="462">
        <v>36923</v>
      </c>
      <c r="H7" s="462"/>
      <c r="I7" s="407"/>
    </row>
    <row r="8" spans="1:9" ht="12" customHeight="1">
      <c r="A8" s="406"/>
      <c r="B8" s="411"/>
      <c r="C8" s="411"/>
      <c r="D8" s="411"/>
      <c r="E8" s="411"/>
      <c r="F8" s="411"/>
      <c r="G8" s="412"/>
      <c r="H8" s="412"/>
      <c r="I8" s="407"/>
    </row>
    <row r="9" spans="1:9" ht="15.75">
      <c r="A9" s="406"/>
      <c r="B9" s="148" t="s">
        <v>270</v>
      </c>
      <c r="C9" s="146"/>
      <c r="D9" s="146"/>
      <c r="E9" s="457">
        <v>36965</v>
      </c>
      <c r="F9" s="457"/>
      <c r="G9" s="148" t="s">
        <v>568</v>
      </c>
      <c r="H9" s="143">
        <f>H46</f>
        <v>99.99578571428572</v>
      </c>
      <c r="I9" s="407"/>
    </row>
    <row r="10" spans="1:9" ht="9" customHeight="1">
      <c r="A10" s="406"/>
      <c r="B10" s="148"/>
      <c r="C10" s="146"/>
      <c r="D10" s="146"/>
      <c r="E10" s="147"/>
      <c r="F10" s="147"/>
      <c r="G10" s="33"/>
      <c r="H10" s="33"/>
      <c r="I10" s="407"/>
    </row>
    <row r="11" spans="1:9" ht="15.75">
      <c r="A11" s="406"/>
      <c r="B11" s="460" t="s">
        <v>268</v>
      </c>
      <c r="C11" s="460"/>
      <c r="D11" s="461" t="s">
        <v>269</v>
      </c>
      <c r="E11" s="461"/>
      <c r="F11" s="461"/>
      <c r="G11" s="461"/>
      <c r="H11" s="33"/>
      <c r="I11" s="407"/>
    </row>
    <row r="12" spans="1:9" ht="15.75">
      <c r="A12" s="406"/>
      <c r="B12" s="413"/>
      <c r="C12" s="413" t="s">
        <v>267</v>
      </c>
      <c r="D12" s="471">
        <v>101</v>
      </c>
      <c r="E12" s="471"/>
      <c r="F12" s="414"/>
      <c r="G12" s="414"/>
      <c r="H12" s="33"/>
      <c r="I12" s="407"/>
    </row>
    <row r="13" spans="1:9" ht="9" customHeight="1">
      <c r="A13" s="406"/>
      <c r="B13" s="413"/>
      <c r="C13" s="413"/>
      <c r="D13" s="415"/>
      <c r="E13" s="415"/>
      <c r="F13" s="416"/>
      <c r="G13" s="416"/>
      <c r="H13" s="33"/>
      <c r="I13" s="407"/>
    </row>
    <row r="14" spans="1:9" ht="15.75">
      <c r="A14" s="406"/>
      <c r="B14" s="417" t="s">
        <v>473</v>
      </c>
      <c r="C14" s="33"/>
      <c r="D14" s="33"/>
      <c r="E14" s="33"/>
      <c r="F14" s="33"/>
      <c r="G14" s="33"/>
      <c r="H14" s="33"/>
      <c r="I14" s="407"/>
    </row>
    <row r="15" spans="1:9" ht="9" customHeight="1">
      <c r="A15" s="406"/>
      <c r="B15" s="33"/>
      <c r="C15" s="33"/>
      <c r="D15" s="33"/>
      <c r="E15" s="33"/>
      <c r="F15" s="33"/>
      <c r="G15" s="33"/>
      <c r="H15" s="33"/>
      <c r="I15" s="407"/>
    </row>
    <row r="16" spans="1:9" ht="15.75">
      <c r="A16" s="406"/>
      <c r="B16" s="418" t="s">
        <v>226</v>
      </c>
      <c r="C16" s="33"/>
      <c r="D16" s="33"/>
      <c r="E16" s="33"/>
      <c r="F16" s="33"/>
      <c r="G16" s="33"/>
      <c r="H16" s="141">
        <v>73.05</v>
      </c>
      <c r="I16" s="407"/>
    </row>
    <row r="17" spans="1:9" ht="15.75">
      <c r="A17" s="406"/>
      <c r="B17" s="418" t="s">
        <v>227</v>
      </c>
      <c r="C17" s="33"/>
      <c r="D17" s="33"/>
      <c r="E17" s="33"/>
      <c r="F17" s="33"/>
      <c r="G17" s="33"/>
      <c r="H17" s="141">
        <v>250</v>
      </c>
      <c r="I17" s="407"/>
    </row>
    <row r="18" spans="1:9" ht="15.75">
      <c r="A18" s="406"/>
      <c r="B18" s="418" t="s">
        <v>155</v>
      </c>
      <c r="C18" s="33"/>
      <c r="D18" s="33"/>
      <c r="E18" s="33"/>
      <c r="F18" s="33"/>
      <c r="G18" s="33"/>
      <c r="H18" s="141">
        <v>7.12</v>
      </c>
      <c r="I18" s="407"/>
    </row>
    <row r="19" spans="1:9" ht="15.75">
      <c r="A19" s="406"/>
      <c r="B19" s="418" t="s">
        <v>156</v>
      </c>
      <c r="C19" s="33"/>
      <c r="D19" s="33"/>
      <c r="E19" s="33"/>
      <c r="F19" s="33"/>
      <c r="G19" s="33"/>
      <c r="H19" s="141">
        <v>8.11</v>
      </c>
      <c r="I19" s="407"/>
    </row>
    <row r="20" spans="1:9" ht="15.75">
      <c r="A20" s="406"/>
      <c r="B20" s="418" t="s">
        <v>157</v>
      </c>
      <c r="C20" s="33"/>
      <c r="D20" s="33"/>
      <c r="E20" s="33"/>
      <c r="F20" s="33"/>
      <c r="G20" s="33"/>
      <c r="H20" s="141">
        <v>50</v>
      </c>
      <c r="I20" s="407"/>
    </row>
    <row r="21" spans="1:9" ht="15.75">
      <c r="A21" s="406"/>
      <c r="B21" s="418" t="s">
        <v>348</v>
      </c>
      <c r="C21" s="33"/>
      <c r="D21" s="33"/>
      <c r="E21" s="33"/>
      <c r="F21" s="419">
        <v>37288</v>
      </c>
      <c r="G21" s="33"/>
      <c r="H21" s="141">
        <v>150</v>
      </c>
      <c r="I21" s="407"/>
    </row>
    <row r="22" spans="1:9" ht="15.75">
      <c r="A22" s="406"/>
      <c r="B22" s="418" t="s">
        <v>471</v>
      </c>
      <c r="C22" s="33"/>
      <c r="D22" s="33"/>
      <c r="E22" s="33"/>
      <c r="F22" s="33"/>
      <c r="G22" s="33"/>
      <c r="H22" s="141">
        <v>100</v>
      </c>
      <c r="I22" s="407"/>
    </row>
    <row r="23" spans="1:9" ht="15.75">
      <c r="A23" s="406"/>
      <c r="B23" s="418" t="s">
        <v>158</v>
      </c>
      <c r="C23" s="33"/>
      <c r="D23" s="33"/>
      <c r="E23" s="33"/>
      <c r="F23" s="420"/>
      <c r="G23" s="33"/>
      <c r="H23" s="141">
        <v>50</v>
      </c>
      <c r="I23" s="407"/>
    </row>
    <row r="24" spans="1:9" ht="15.75">
      <c r="A24" s="406"/>
      <c r="B24" s="418" t="s">
        <v>472</v>
      </c>
      <c r="C24" s="33"/>
      <c r="D24" s="33"/>
      <c r="E24" s="33"/>
      <c r="F24" s="33"/>
      <c r="G24" s="33"/>
      <c r="H24" s="141">
        <v>11.53</v>
      </c>
      <c r="I24" s="407"/>
    </row>
    <row r="25" spans="1:9" ht="15.75">
      <c r="A25" s="406"/>
      <c r="B25" s="418" t="s">
        <v>349</v>
      </c>
      <c r="C25" s="33"/>
      <c r="D25" s="459"/>
      <c r="E25" s="459"/>
      <c r="F25" s="459"/>
      <c r="G25" s="459"/>
      <c r="H25" s="141">
        <v>2.5</v>
      </c>
      <c r="I25" s="407"/>
    </row>
    <row r="26" spans="1:9" ht="9" customHeight="1">
      <c r="A26" s="406"/>
      <c r="B26" s="416"/>
      <c r="C26" s="141"/>
      <c r="D26" s="33"/>
      <c r="E26" s="33"/>
      <c r="F26" s="33"/>
      <c r="G26" s="33"/>
      <c r="H26" s="33"/>
      <c r="I26" s="407"/>
    </row>
    <row r="27" spans="1:9" ht="15.75">
      <c r="A27" s="406"/>
      <c r="B27" s="421" t="s">
        <v>278</v>
      </c>
      <c r="C27" s="141"/>
      <c r="D27" s="33"/>
      <c r="E27" s="33"/>
      <c r="F27" s="33"/>
      <c r="G27" s="33"/>
      <c r="H27" s="33"/>
      <c r="I27" s="407"/>
    </row>
    <row r="28" spans="1:9" ht="9" customHeight="1">
      <c r="A28" s="406"/>
      <c r="B28" s="422"/>
      <c r="C28" s="141"/>
      <c r="D28" s="33"/>
      <c r="E28" s="33"/>
      <c r="F28" s="33"/>
      <c r="G28" s="33"/>
      <c r="H28" s="33"/>
      <c r="I28" s="407"/>
    </row>
    <row r="29" spans="1:9" ht="15.75">
      <c r="A29" s="406"/>
      <c r="B29" s="418" t="s">
        <v>159</v>
      </c>
      <c r="C29" s="33"/>
      <c r="D29" s="33"/>
      <c r="E29" s="33"/>
      <c r="F29" s="33"/>
      <c r="G29" s="33"/>
      <c r="H29" s="141">
        <v>350</v>
      </c>
      <c r="I29" s="407"/>
    </row>
    <row r="30" spans="1:9" ht="15.75">
      <c r="A30" s="406"/>
      <c r="B30" s="418" t="s">
        <v>160</v>
      </c>
      <c r="C30" s="33"/>
      <c r="D30" s="33"/>
      <c r="E30" s="33"/>
      <c r="F30" s="33"/>
      <c r="G30" s="33"/>
      <c r="H30" s="141">
        <v>35</v>
      </c>
      <c r="I30" s="407"/>
    </row>
    <row r="31" spans="1:9" ht="15.75">
      <c r="A31" s="406"/>
      <c r="B31" s="418" t="s">
        <v>161</v>
      </c>
      <c r="C31" s="33"/>
      <c r="D31" s="33"/>
      <c r="E31" s="33"/>
      <c r="F31" s="33"/>
      <c r="G31" s="33"/>
      <c r="H31" s="141">
        <v>46</v>
      </c>
      <c r="I31" s="407"/>
    </row>
    <row r="32" spans="1:9" ht="15.75">
      <c r="A32" s="406"/>
      <c r="B32" s="418" t="s">
        <v>162</v>
      </c>
      <c r="C32" s="33"/>
      <c r="D32" s="33"/>
      <c r="E32" s="33"/>
      <c r="F32" s="33"/>
      <c r="G32" s="33"/>
      <c r="H32" s="141">
        <v>21</v>
      </c>
      <c r="I32" s="407"/>
    </row>
    <row r="33" spans="1:9" ht="15.75">
      <c r="A33" s="406"/>
      <c r="B33" s="418" t="s">
        <v>163</v>
      </c>
      <c r="C33" s="33"/>
      <c r="D33" s="33"/>
      <c r="E33" s="33"/>
      <c r="F33" s="33"/>
      <c r="G33" s="33"/>
      <c r="H33" s="141">
        <v>16</v>
      </c>
      <c r="I33" s="407"/>
    </row>
    <row r="34" spans="1:9" ht="15.75">
      <c r="A34" s="406"/>
      <c r="B34" s="418" t="s">
        <v>164</v>
      </c>
      <c r="C34" s="33"/>
      <c r="D34" s="33"/>
      <c r="E34" s="33"/>
      <c r="F34" s="33"/>
      <c r="G34" s="33"/>
      <c r="H34" s="141">
        <v>26</v>
      </c>
      <c r="I34" s="407"/>
    </row>
    <row r="35" spans="1:9" ht="15.75">
      <c r="A35" s="406"/>
      <c r="B35" s="416"/>
      <c r="C35" s="33"/>
      <c r="D35" s="33"/>
      <c r="E35" s="33"/>
      <c r="F35" s="33"/>
      <c r="G35" s="33"/>
      <c r="H35" s="141"/>
      <c r="I35" s="407"/>
    </row>
    <row r="36" spans="1:9" ht="15.75">
      <c r="A36" s="406"/>
      <c r="B36" s="423" t="s">
        <v>165</v>
      </c>
      <c r="C36" s="33"/>
      <c r="D36" s="33"/>
      <c r="E36" s="33"/>
      <c r="F36" s="420"/>
      <c r="G36" s="420"/>
      <c r="H36" s="144">
        <f>SUM(H16:H34)</f>
        <v>1196.31</v>
      </c>
      <c r="I36" s="407"/>
    </row>
    <row r="37" spans="1:9" ht="15.75">
      <c r="A37" s="406"/>
      <c r="B37" s="416"/>
      <c r="C37" s="141"/>
      <c r="D37" s="33"/>
      <c r="E37" s="33"/>
      <c r="F37" s="33"/>
      <c r="G37" s="33"/>
      <c r="H37" s="33"/>
      <c r="I37" s="407"/>
    </row>
    <row r="38" spans="1:9" ht="15.75">
      <c r="A38" s="406"/>
      <c r="B38" s="421" t="s">
        <v>166</v>
      </c>
      <c r="C38" s="141"/>
      <c r="D38" s="33"/>
      <c r="E38" s="33"/>
      <c r="F38" s="33"/>
      <c r="G38" s="33"/>
      <c r="H38" s="33"/>
      <c r="I38" s="407"/>
    </row>
    <row r="39" spans="1:9" ht="15.75">
      <c r="A39" s="406"/>
      <c r="B39" s="416"/>
      <c r="C39" s="141"/>
      <c r="D39" s="33"/>
      <c r="E39" s="33"/>
      <c r="F39" s="33"/>
      <c r="G39" s="33"/>
      <c r="H39" s="33"/>
      <c r="I39" s="407"/>
    </row>
    <row r="40" spans="1:9" ht="15.75">
      <c r="A40" s="406"/>
      <c r="B40" s="324" t="s">
        <v>167</v>
      </c>
      <c r="C40" s="34"/>
      <c r="D40" s="34"/>
      <c r="E40" s="34"/>
      <c r="F40" s="424" t="s">
        <v>279</v>
      </c>
      <c r="G40" s="425">
        <v>14</v>
      </c>
      <c r="H40" s="144">
        <f>H36/G40</f>
        <v>85.45071428571428</v>
      </c>
      <c r="I40" s="407"/>
    </row>
    <row r="41" spans="1:9" ht="15.75">
      <c r="A41" s="406"/>
      <c r="B41" s="324" t="s">
        <v>168</v>
      </c>
      <c r="C41" s="34"/>
      <c r="D41" s="34"/>
      <c r="E41" s="34"/>
      <c r="F41" s="424" t="s">
        <v>456</v>
      </c>
      <c r="G41" s="426">
        <v>0.1</v>
      </c>
      <c r="H41" s="144">
        <f>H40*G41</f>
        <v>8.545071428571429</v>
      </c>
      <c r="I41" s="407"/>
    </row>
    <row r="42" spans="1:9" ht="15.75">
      <c r="A42" s="406"/>
      <c r="B42" s="324" t="s">
        <v>169</v>
      </c>
      <c r="C42" s="34"/>
      <c r="D42" s="34"/>
      <c r="E42" s="34"/>
      <c r="F42" s="34"/>
      <c r="G42" s="33"/>
      <c r="H42" s="144">
        <f>SUM(H40:H41)</f>
        <v>93.99578571428572</v>
      </c>
      <c r="I42" s="407"/>
    </row>
    <row r="43" spans="1:9" ht="15.75">
      <c r="A43" s="406"/>
      <c r="B43" s="324" t="s">
        <v>170</v>
      </c>
      <c r="C43" s="34"/>
      <c r="D43" s="34"/>
      <c r="E43" s="34"/>
      <c r="F43" s="34"/>
      <c r="G43" s="33"/>
      <c r="H43" s="141">
        <v>6</v>
      </c>
      <c r="I43" s="407"/>
    </row>
    <row r="44" spans="1:9" ht="15.75">
      <c r="A44" s="406"/>
      <c r="B44" s="324" t="s">
        <v>171</v>
      </c>
      <c r="C44" s="34"/>
      <c r="D44" s="34"/>
      <c r="E44" s="34"/>
      <c r="F44" s="34"/>
      <c r="G44" s="33"/>
      <c r="H44" s="141">
        <v>0</v>
      </c>
      <c r="I44" s="407"/>
    </row>
    <row r="45" spans="1:9" ht="15.75">
      <c r="A45" s="406"/>
      <c r="B45" s="416"/>
      <c r="C45" s="141"/>
      <c r="D45" s="33"/>
      <c r="E45" s="33"/>
      <c r="F45" s="33"/>
      <c r="G45" s="33"/>
      <c r="H45" s="33"/>
      <c r="I45" s="407"/>
    </row>
    <row r="46" spans="1:9" ht="15.75">
      <c r="A46" s="406"/>
      <c r="B46" s="142" t="s">
        <v>172</v>
      </c>
      <c r="C46" s="33"/>
      <c r="D46" s="33"/>
      <c r="E46" s="33"/>
      <c r="F46" s="33"/>
      <c r="G46" s="33"/>
      <c r="H46" s="143">
        <f>SUM(H42:H44)</f>
        <v>99.99578571428572</v>
      </c>
      <c r="I46" s="407"/>
    </row>
    <row r="47" spans="1:9" ht="15.75">
      <c r="A47" s="406"/>
      <c r="B47" s="34"/>
      <c r="C47" s="35"/>
      <c r="D47" s="33"/>
      <c r="E47" s="33"/>
      <c r="F47" s="33"/>
      <c r="G47" s="33"/>
      <c r="H47" s="33"/>
      <c r="I47" s="407"/>
    </row>
    <row r="48" spans="1:9" ht="15.75">
      <c r="A48" s="406"/>
      <c r="B48" s="546" t="s">
        <v>105</v>
      </c>
      <c r="C48" s="546"/>
      <c r="D48" s="546"/>
      <c r="E48" s="546"/>
      <c r="F48" s="546"/>
      <c r="G48" s="546"/>
      <c r="H48" s="546"/>
      <c r="I48" s="407"/>
    </row>
    <row r="49" spans="1:9" ht="15.75">
      <c r="A49" s="406"/>
      <c r="B49" s="547" t="s">
        <v>353</v>
      </c>
      <c r="C49" s="547"/>
      <c r="D49" s="547"/>
      <c r="E49" s="547"/>
      <c r="F49" s="547"/>
      <c r="G49" s="547"/>
      <c r="H49" s="547"/>
      <c r="I49" s="407"/>
    </row>
    <row r="50" spans="1:9" ht="15.75">
      <c r="A50" s="406"/>
      <c r="B50" s="149"/>
      <c r="C50" s="150" t="s">
        <v>275</v>
      </c>
      <c r="D50" s="469">
        <v>36946</v>
      </c>
      <c r="E50" s="469"/>
      <c r="F50" s="151" t="s">
        <v>276</v>
      </c>
      <c r="G50" s="455">
        <v>0.75</v>
      </c>
      <c r="H50" s="149"/>
      <c r="I50" s="407"/>
    </row>
    <row r="51" spans="1:9" ht="15.75">
      <c r="A51" s="406"/>
      <c r="B51" s="149"/>
      <c r="C51" s="470" t="s">
        <v>277</v>
      </c>
      <c r="D51" s="470"/>
      <c r="E51" s="470"/>
      <c r="F51" s="470"/>
      <c r="G51" s="152"/>
      <c r="H51" s="149"/>
      <c r="I51" s="407"/>
    </row>
    <row r="52" spans="1:9" ht="15.75">
      <c r="A52" s="406"/>
      <c r="B52" s="145">
        <v>1</v>
      </c>
      <c r="C52" s="545" t="s">
        <v>272</v>
      </c>
      <c r="D52" s="545"/>
      <c r="E52" s="545"/>
      <c r="F52" s="545"/>
      <c r="G52" s="545"/>
      <c r="H52" s="33"/>
      <c r="I52" s="407"/>
    </row>
    <row r="53" spans="1:9" ht="15.75">
      <c r="A53" s="406"/>
      <c r="B53" s="145">
        <v>2</v>
      </c>
      <c r="C53" s="545" t="s">
        <v>352</v>
      </c>
      <c r="D53" s="545"/>
      <c r="E53" s="545"/>
      <c r="F53" s="545"/>
      <c r="G53" s="545"/>
      <c r="H53" s="33"/>
      <c r="I53" s="407"/>
    </row>
    <row r="54" spans="1:9" ht="15.75">
      <c r="A54" s="406"/>
      <c r="B54" s="145">
        <v>3</v>
      </c>
      <c r="C54" s="545" t="s">
        <v>273</v>
      </c>
      <c r="D54" s="545"/>
      <c r="E54" s="545"/>
      <c r="F54" s="545"/>
      <c r="G54" s="545"/>
      <c r="H54" s="33"/>
      <c r="I54" s="407"/>
    </row>
    <row r="55" spans="1:9" ht="15.75">
      <c r="A55" s="406"/>
      <c r="B55" s="145">
        <v>4</v>
      </c>
      <c r="C55" s="545" t="s">
        <v>274</v>
      </c>
      <c r="D55" s="545"/>
      <c r="E55" s="545"/>
      <c r="F55" s="545"/>
      <c r="G55" s="545"/>
      <c r="H55" s="33"/>
      <c r="I55" s="407"/>
    </row>
    <row r="56" spans="1:9" ht="15.75">
      <c r="A56" s="406"/>
      <c r="B56" s="145">
        <v>5</v>
      </c>
      <c r="C56" s="545"/>
      <c r="D56" s="545"/>
      <c r="E56" s="545"/>
      <c r="F56" s="545"/>
      <c r="G56" s="545"/>
      <c r="H56" s="33"/>
      <c r="I56" s="407"/>
    </row>
    <row r="57" spans="1:9" ht="15.75">
      <c r="A57" s="406"/>
      <c r="B57" s="33"/>
      <c r="C57" s="33"/>
      <c r="D57" s="33"/>
      <c r="E57" s="33"/>
      <c r="F57" s="33"/>
      <c r="G57" s="33"/>
      <c r="H57" s="33"/>
      <c r="I57" s="407"/>
    </row>
    <row r="58" spans="1:9" ht="15.75">
      <c r="A58" s="427"/>
      <c r="B58" s="428"/>
      <c r="C58" s="428"/>
      <c r="D58" s="428"/>
      <c r="E58" s="428"/>
      <c r="F58" s="428"/>
      <c r="G58" s="428"/>
      <c r="H58" s="428"/>
      <c r="I58" s="429"/>
    </row>
  </sheetData>
  <mergeCells count="22">
    <mergeCell ref="B2:C2"/>
    <mergeCell ref="D2:G2"/>
    <mergeCell ref="C56:G56"/>
    <mergeCell ref="B48:H48"/>
    <mergeCell ref="B49:H49"/>
    <mergeCell ref="C55:G55"/>
    <mergeCell ref="C54:G54"/>
    <mergeCell ref="C53:G53"/>
    <mergeCell ref="C52:G52"/>
    <mergeCell ref="B3:C3"/>
    <mergeCell ref="D3:F3"/>
    <mergeCell ref="B11:C11"/>
    <mergeCell ref="D11:G11"/>
    <mergeCell ref="G7:H7"/>
    <mergeCell ref="D50:E50"/>
    <mergeCell ref="C51:F51"/>
    <mergeCell ref="D12:E12"/>
    <mergeCell ref="B4:C4"/>
    <mergeCell ref="D5:E5"/>
    <mergeCell ref="E9:F9"/>
    <mergeCell ref="B7:F7"/>
    <mergeCell ref="D25:G25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120" verticalDpi="12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B11" sqref="B11"/>
    </sheetView>
  </sheetViews>
  <sheetFormatPr defaultColWidth="9.140625" defaultRowHeight="15"/>
  <cols>
    <col min="1" max="1" width="2.57421875" style="0" customWidth="1"/>
    <col min="2" max="2" width="13.8515625" style="0" customWidth="1"/>
    <col min="3" max="3" width="12.57421875" style="0" customWidth="1"/>
    <col min="4" max="5" width="13.28125" style="0" customWidth="1"/>
    <col min="6" max="6" width="12.57421875" style="0" customWidth="1"/>
    <col min="7" max="7" width="12.140625" style="0" customWidth="1"/>
    <col min="8" max="8" width="11.8515625" style="0" customWidth="1"/>
    <col min="9" max="9" width="11.00390625" style="0" customWidth="1"/>
    <col min="10" max="10" width="12.00390625" style="0" customWidth="1"/>
  </cols>
  <sheetData>
    <row r="1" ht="15.75" thickBot="1"/>
    <row r="2" spans="3:6" ht="16.5" customHeight="1" thickBot="1" thickTop="1">
      <c r="C2" s="548" t="s">
        <v>478</v>
      </c>
      <c r="D2" s="549"/>
      <c r="E2" s="549"/>
      <c r="F2" s="550"/>
    </row>
    <row r="3" spans="2:9" ht="15.75" thickTop="1">
      <c r="B3" s="379"/>
      <c r="C3" s="379"/>
      <c r="D3" s="379"/>
      <c r="E3" s="379"/>
      <c r="F3" s="379"/>
      <c r="G3" s="379"/>
      <c r="H3" s="379"/>
      <c r="I3" s="379"/>
    </row>
    <row r="4" spans="1:9" ht="15">
      <c r="A4" s="379"/>
      <c r="B4" s="474" t="s">
        <v>80</v>
      </c>
      <c r="C4" s="475">
        <f>Cadastro!$D$4</f>
        <v>100</v>
      </c>
      <c r="D4" s="379"/>
      <c r="E4" s="379"/>
      <c r="F4" s="379"/>
      <c r="G4" s="379"/>
      <c r="H4" s="379"/>
      <c r="I4" s="379"/>
    </row>
    <row r="5" spans="1:9" ht="15">
      <c r="A5" s="379"/>
      <c r="B5" s="474" t="s">
        <v>82</v>
      </c>
      <c r="C5" s="431" t="str">
        <f>Cadastro!$D$7</f>
        <v>Condominio Modelo S/A</v>
      </c>
      <c r="D5" s="379"/>
      <c r="E5" s="379"/>
      <c r="F5" s="379"/>
      <c r="G5" s="379"/>
      <c r="H5" s="379"/>
      <c r="I5" s="379"/>
    </row>
    <row r="6" spans="1:9" ht="15">
      <c r="A6" s="379"/>
      <c r="B6" s="474" t="s">
        <v>81</v>
      </c>
      <c r="C6" s="551">
        <f>Cadastro!$D$5</f>
        <v>36566</v>
      </c>
      <c r="D6" s="551"/>
      <c r="E6" s="431"/>
      <c r="F6" s="379"/>
      <c r="G6" s="379"/>
      <c r="H6" s="379"/>
      <c r="I6" s="379"/>
    </row>
    <row r="7" spans="1:9" ht="15">
      <c r="A7" s="379"/>
      <c r="B7" s="474" t="s">
        <v>479</v>
      </c>
      <c r="C7" s="476">
        <v>0.1</v>
      </c>
      <c r="D7" s="431"/>
      <c r="E7" s="431"/>
      <c r="F7" s="379"/>
      <c r="G7" s="379"/>
      <c r="H7" s="379"/>
      <c r="I7" s="379"/>
    </row>
    <row r="8" spans="1:9" ht="15">
      <c r="A8" s="379"/>
      <c r="B8" s="474" t="s">
        <v>480</v>
      </c>
      <c r="C8" s="476">
        <v>0.01</v>
      </c>
      <c r="D8" s="431"/>
      <c r="E8" s="431"/>
      <c r="F8" s="379"/>
      <c r="G8" s="379"/>
      <c r="H8" s="379"/>
      <c r="I8" s="379"/>
    </row>
    <row r="9" spans="2:9" ht="15.75" thickBot="1">
      <c r="B9" s="474" t="s">
        <v>481</v>
      </c>
      <c r="C9" s="477">
        <f ca="1">TODAY()</f>
        <v>37731</v>
      </c>
      <c r="D9" s="379"/>
      <c r="E9" s="379"/>
      <c r="F9" s="379"/>
      <c r="G9" s="379"/>
      <c r="H9" s="379"/>
      <c r="I9" s="379"/>
    </row>
    <row r="10" spans="2:10" ht="27.75" customHeight="1" thickBot="1" thickTop="1">
      <c r="B10" s="478" t="s">
        <v>408</v>
      </c>
      <c r="C10" s="478" t="s">
        <v>409</v>
      </c>
      <c r="D10" s="478" t="s">
        <v>410</v>
      </c>
      <c r="E10" s="478" t="s">
        <v>341</v>
      </c>
      <c r="F10" s="479" t="s">
        <v>482</v>
      </c>
      <c r="G10" s="478" t="s">
        <v>483</v>
      </c>
      <c r="H10" s="478" t="s">
        <v>411</v>
      </c>
      <c r="I10" s="478" t="s">
        <v>50</v>
      </c>
      <c r="J10" s="488" t="s">
        <v>412</v>
      </c>
    </row>
    <row r="11" spans="2:10" s="369" customFormat="1" ht="15.75" thickTop="1">
      <c r="B11" s="489">
        <v>1</v>
      </c>
      <c r="C11" s="432">
        <v>36557</v>
      </c>
      <c r="D11" s="433">
        <f>C6+30</f>
        <v>36596</v>
      </c>
      <c r="E11" s="490">
        <v>50</v>
      </c>
      <c r="F11" s="380">
        <v>5</v>
      </c>
      <c r="G11" s="491">
        <f aca="true" t="shared" si="0" ref="G11:G16">IF(F11&gt;0,(E11*(1+C$7)+(E11*C$8*F11)),E11)</f>
        <v>57.50000000000001</v>
      </c>
      <c r="H11" s="434" t="s">
        <v>413</v>
      </c>
      <c r="I11" s="433">
        <v>36964</v>
      </c>
      <c r="J11" s="434" t="s">
        <v>414</v>
      </c>
    </row>
    <row r="12" spans="2:10" s="369" customFormat="1" ht="15">
      <c r="B12" s="489">
        <v>2</v>
      </c>
      <c r="C12" s="432">
        <v>36586</v>
      </c>
      <c r="D12" s="433">
        <f>D11+30</f>
        <v>36626</v>
      </c>
      <c r="E12" s="490">
        <v>70</v>
      </c>
      <c r="F12" s="380">
        <v>4</v>
      </c>
      <c r="G12" s="491">
        <f t="shared" si="0"/>
        <v>79.8</v>
      </c>
      <c r="H12" s="434" t="s">
        <v>417</v>
      </c>
      <c r="I12" s="433">
        <v>36993</v>
      </c>
      <c r="J12" s="434" t="s">
        <v>415</v>
      </c>
    </row>
    <row r="13" spans="2:10" s="369" customFormat="1" ht="15">
      <c r="B13" s="489">
        <v>3</v>
      </c>
      <c r="C13" s="432">
        <v>36617</v>
      </c>
      <c r="D13" s="433">
        <f>D12+30</f>
        <v>36656</v>
      </c>
      <c r="E13" s="490">
        <v>100</v>
      </c>
      <c r="F13" s="380">
        <v>3</v>
      </c>
      <c r="G13" s="491">
        <f t="shared" si="0"/>
        <v>113.00000000000001</v>
      </c>
      <c r="H13" s="434" t="s">
        <v>417</v>
      </c>
      <c r="I13" s="433">
        <v>37023</v>
      </c>
      <c r="J13" s="434" t="s">
        <v>416</v>
      </c>
    </row>
    <row r="14" spans="2:10" s="369" customFormat="1" ht="15">
      <c r="B14" s="489">
        <v>4</v>
      </c>
      <c r="C14" s="432">
        <v>36647</v>
      </c>
      <c r="D14" s="433">
        <f>D13+30</f>
        <v>36686</v>
      </c>
      <c r="E14" s="490">
        <v>120</v>
      </c>
      <c r="F14" s="380">
        <v>2</v>
      </c>
      <c r="G14" s="491">
        <f t="shared" si="0"/>
        <v>134.4</v>
      </c>
      <c r="H14" s="434" t="s">
        <v>417</v>
      </c>
      <c r="I14" s="434"/>
      <c r="J14" s="434" t="s">
        <v>484</v>
      </c>
    </row>
    <row r="15" spans="2:10" s="369" customFormat="1" ht="15">
      <c r="B15" s="489">
        <v>5</v>
      </c>
      <c r="C15" s="432">
        <v>36678</v>
      </c>
      <c r="D15" s="433">
        <f>D14+30</f>
        <v>36716</v>
      </c>
      <c r="E15" s="490">
        <v>150</v>
      </c>
      <c r="F15" s="380">
        <v>1</v>
      </c>
      <c r="G15" s="491">
        <f t="shared" si="0"/>
        <v>166.5</v>
      </c>
      <c r="H15" s="434" t="s">
        <v>417</v>
      </c>
      <c r="I15" s="434"/>
      <c r="J15" s="380" t="s">
        <v>485</v>
      </c>
    </row>
    <row r="16" spans="2:10" s="369" customFormat="1" ht="15">
      <c r="B16" s="489">
        <v>6</v>
      </c>
      <c r="C16" s="432">
        <v>36708</v>
      </c>
      <c r="D16" s="433">
        <f>D15+30</f>
        <v>36746</v>
      </c>
      <c r="E16" s="490">
        <v>180</v>
      </c>
      <c r="F16" s="380">
        <v>0</v>
      </c>
      <c r="G16" s="491">
        <f t="shared" si="0"/>
        <v>180</v>
      </c>
      <c r="H16" s="434"/>
      <c r="I16" s="434"/>
      <c r="J16" s="380"/>
    </row>
    <row r="17" spans="2:9" s="369" customFormat="1" ht="15">
      <c r="B17" s="435"/>
      <c r="C17" s="435"/>
      <c r="D17" s="435"/>
      <c r="E17" s="435"/>
      <c r="F17" s="435"/>
      <c r="G17" s="434"/>
      <c r="H17" s="434"/>
      <c r="I17" s="435"/>
    </row>
    <row r="18" spans="7:8" s="369" customFormat="1" ht="15">
      <c r="G18" s="380"/>
      <c r="H18" s="380"/>
    </row>
  </sheetData>
  <mergeCells count="2">
    <mergeCell ref="C2:F2"/>
    <mergeCell ref="C6:D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Valdeci medeiros Contabilidade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Condominios</dc:title>
  <dc:subject/>
  <dc:creator>Valdeci Pires de Medeiros</dc:creator>
  <cp:keywords/>
  <dc:description/>
  <cp:lastModifiedBy>Valdeci Pires de Medeiros</cp:lastModifiedBy>
  <cp:lastPrinted>2003-04-20T21:16:48Z</cp:lastPrinted>
  <dcterms:created xsi:type="dcterms:W3CDTF">1998-11-24T20:56:29Z</dcterms:created>
  <dcterms:modified xsi:type="dcterms:W3CDTF">2002-08-30T22:52:23Z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Conominio</vt:lpwstr>
  </property>
</Properties>
</file>