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05" windowWidth="15600" windowHeight="9780" activeTab="0"/>
  </bookViews>
  <sheets>
    <sheet name="1ª FASE" sheetId="1" r:id="rId1"/>
    <sheet name="ELIMINATÓRIA" sheetId="2" r:id="rId2"/>
  </sheets>
  <definedNames>
    <definedName name="_xlnm.Print_Area" localSheetId="0">'1ª FASE'!$A$1:$K$91</definedName>
    <definedName name="_xlnm.Print_Area" localSheetId="1">'ELIMINATÓRIA'!$A$1:$AE$47</definedName>
  </definedNames>
  <calcPr fullCalcOnLoad="1"/>
</workbook>
</file>

<file path=xl/sharedStrings.xml><?xml version="1.0" encoding="utf-8"?>
<sst xmlns="http://schemas.openxmlformats.org/spreadsheetml/2006/main" count="133" uniqueCount="29">
  <si>
    <t>GRUPO A</t>
  </si>
  <si>
    <t>PARTIDAS</t>
  </si>
  <si>
    <t>EQUIPE</t>
  </si>
  <si>
    <t>VITÓRIAS</t>
  </si>
  <si>
    <t>SALDO</t>
  </si>
  <si>
    <t>PARTIDAS GRUPO A</t>
  </si>
  <si>
    <t>SCORE</t>
  </si>
  <si>
    <t>X</t>
  </si>
  <si>
    <t>GRUPO B</t>
  </si>
  <si>
    <t>CLASSIFICAÇÃO GERAL</t>
  </si>
  <si>
    <t>JOGADOR</t>
  </si>
  <si>
    <t>PARTIDAS GRUPO B</t>
  </si>
  <si>
    <t xml:space="preserve"> </t>
  </si>
  <si>
    <t>GRUPO C</t>
  </si>
  <si>
    <t>GRUPO D</t>
  </si>
  <si>
    <t>GRUPO E</t>
  </si>
  <si>
    <t>GRUPO F</t>
  </si>
  <si>
    <t>GRUPO G</t>
  </si>
  <si>
    <t>GRUPO H</t>
  </si>
  <si>
    <t>PARTIDAS PERTIDAS</t>
  </si>
  <si>
    <t>PARTIDAS VENCIDAS</t>
  </si>
  <si>
    <t>CRUZAMENTOS 32</t>
  </si>
  <si>
    <t>CRUZAMENTOS 16</t>
  </si>
  <si>
    <t>CRUZAMENTOS 8</t>
  </si>
  <si>
    <t>CRUZAMENTOS 4</t>
  </si>
  <si>
    <t>CRUZAMENTOS 2</t>
  </si>
  <si>
    <t>CAMPEÃO</t>
  </si>
  <si>
    <t>CAMPEONATO DE SINUCA - FASE ELIMINATÓRIA</t>
  </si>
  <si>
    <t>CAMPEONATO DE SINUCA
FASE DE GRUPOS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</si>
</sst>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 ;[Red]\-0.00\ "/>
    <numFmt numFmtId="165" formatCode="0_ ;[Red]\-0\ 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165" fontId="0" fillId="0" borderId="16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5" fontId="0" fillId="0" borderId="13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165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0" fontId="12" fillId="4" borderId="10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 wrapText="1"/>
      <protection hidden="1"/>
    </xf>
    <xf numFmtId="0" fontId="12" fillId="4" borderId="12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2" fillId="4" borderId="13" xfId="0" applyFont="1" applyFill="1" applyBorder="1" applyAlignment="1" applyProtection="1">
      <alignment horizontal="center" vertical="center" wrapText="1"/>
      <protection hidden="1"/>
    </xf>
    <xf numFmtId="0" fontId="12" fillId="4" borderId="21" xfId="0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3" fillId="4" borderId="20" xfId="0" applyFont="1" applyFill="1" applyBorder="1" applyAlignment="1" applyProtection="1">
      <alignment horizontal="center" vertical="center"/>
      <protection hidden="1"/>
    </xf>
    <xf numFmtId="0" fontId="13" fillId="4" borderId="10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21" xfId="0" applyFont="1" applyFill="1" applyBorder="1" applyAlignment="1" applyProtection="1">
      <alignment horizontal="center" vertical="center"/>
      <protection hidden="1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4" borderId="19" xfId="0" applyFont="1" applyFill="1" applyBorder="1" applyAlignment="1" applyProtection="1">
      <alignment horizontal="center" vertical="center"/>
      <protection hidden="1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123825</xdr:rowOff>
    </xdr:from>
    <xdr:to>
      <xdr:col>19</xdr:col>
      <xdr:colOff>0</xdr:colOff>
      <xdr:row>19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8077200" y="3190875"/>
          <a:ext cx="0" cy="1619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ESSA TABELA FICARÁ OCULTA E SERVIRÁ APENAS PARA QUE OS CALCULOS SEJAM REALIZADOS</a:t>
          </a:r>
        </a:p>
      </xdr:txBody>
    </xdr:sp>
    <xdr:clientData/>
  </xdr:twoCellAnchor>
  <xdr:twoCellAnchor>
    <xdr:from>
      <xdr:col>19</xdr:col>
      <xdr:colOff>0</xdr:colOff>
      <xdr:row>12</xdr:row>
      <xdr:rowOff>123825</xdr:rowOff>
    </xdr:from>
    <xdr:to>
      <xdr:col>19</xdr:col>
      <xdr:colOff>0</xdr:colOff>
      <xdr:row>19</xdr:row>
      <xdr:rowOff>95250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077200" y="3190875"/>
          <a:ext cx="0" cy="1619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ESSA TABELA FICARÁ OCULTA E SERVIRÁ APENAS PARA QUE OS CALCULOS SEJAM REALIZADOS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47625</xdr:rowOff>
    </xdr:from>
    <xdr:to>
      <xdr:col>11</xdr:col>
      <xdr:colOff>285750</xdr:colOff>
      <xdr:row>46</xdr:row>
      <xdr:rowOff>133350</xdr:rowOff>
    </xdr:to>
    <xdr:grpSp>
      <xdr:nvGrpSpPr>
        <xdr:cNvPr id="1" name="Group 37"/>
        <xdr:cNvGrpSpPr>
          <a:grpSpLocks/>
        </xdr:cNvGrpSpPr>
      </xdr:nvGrpSpPr>
      <xdr:grpSpPr>
        <a:xfrm>
          <a:off x="1581150" y="457200"/>
          <a:ext cx="5581650" cy="11630025"/>
          <a:chOff x="166" y="46"/>
          <a:chExt cx="586" cy="1003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166" y="868"/>
            <a:ext cx="12" cy="4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66" y="1001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166" y="606"/>
            <a:ext cx="12" cy="4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166" y="736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166" y="316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166" y="450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166" y="46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166" y="182"/>
            <a:ext cx="12" cy="4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346" y="67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346" y="333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346" y="621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346" y="885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3"/>
          <xdr:cNvSpPr>
            <a:spLocks/>
          </xdr:cNvSpPr>
        </xdr:nvSpPr>
        <xdr:spPr>
          <a:xfrm>
            <a:off x="537" y="140"/>
            <a:ext cx="23" cy="2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4"/>
          <xdr:cNvSpPr>
            <a:spLocks/>
          </xdr:cNvSpPr>
        </xdr:nvSpPr>
        <xdr:spPr>
          <a:xfrm>
            <a:off x="537" y="696"/>
            <a:ext cx="23" cy="2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5"/>
          <xdr:cNvSpPr>
            <a:spLocks/>
          </xdr:cNvSpPr>
        </xdr:nvSpPr>
        <xdr:spPr>
          <a:xfrm>
            <a:off x="729" y="276"/>
            <a:ext cx="23" cy="55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2</xdr:row>
      <xdr:rowOff>19050</xdr:rowOff>
    </xdr:from>
    <xdr:to>
      <xdr:col>28</xdr:col>
      <xdr:colOff>171450</xdr:colOff>
      <xdr:row>46</xdr:row>
      <xdr:rowOff>114300</xdr:rowOff>
    </xdr:to>
    <xdr:grpSp>
      <xdr:nvGrpSpPr>
        <xdr:cNvPr id="17" name="Group 38"/>
        <xdr:cNvGrpSpPr>
          <a:grpSpLocks/>
        </xdr:cNvGrpSpPr>
      </xdr:nvGrpSpPr>
      <xdr:grpSpPr>
        <a:xfrm flipH="1">
          <a:off x="12553950" y="428625"/>
          <a:ext cx="5581650" cy="11639550"/>
          <a:chOff x="166" y="46"/>
          <a:chExt cx="586" cy="1003"/>
        </a:xfrm>
        <a:solidFill>
          <a:srgbClr val="FFFFFF"/>
        </a:solidFill>
      </xdr:grpSpPr>
      <xdr:sp>
        <xdr:nvSpPr>
          <xdr:cNvPr id="18" name="AutoShape 39"/>
          <xdr:cNvSpPr>
            <a:spLocks/>
          </xdr:cNvSpPr>
        </xdr:nvSpPr>
        <xdr:spPr>
          <a:xfrm>
            <a:off x="166" y="868"/>
            <a:ext cx="12" cy="4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0"/>
          <xdr:cNvSpPr>
            <a:spLocks/>
          </xdr:cNvSpPr>
        </xdr:nvSpPr>
        <xdr:spPr>
          <a:xfrm>
            <a:off x="166" y="1001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1"/>
          <xdr:cNvSpPr>
            <a:spLocks/>
          </xdr:cNvSpPr>
        </xdr:nvSpPr>
        <xdr:spPr>
          <a:xfrm>
            <a:off x="166" y="606"/>
            <a:ext cx="12" cy="4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42"/>
          <xdr:cNvSpPr>
            <a:spLocks/>
          </xdr:cNvSpPr>
        </xdr:nvSpPr>
        <xdr:spPr>
          <a:xfrm>
            <a:off x="166" y="736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43"/>
          <xdr:cNvSpPr>
            <a:spLocks/>
          </xdr:cNvSpPr>
        </xdr:nvSpPr>
        <xdr:spPr>
          <a:xfrm>
            <a:off x="166" y="316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44"/>
          <xdr:cNvSpPr>
            <a:spLocks/>
          </xdr:cNvSpPr>
        </xdr:nvSpPr>
        <xdr:spPr>
          <a:xfrm>
            <a:off x="166" y="450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45"/>
          <xdr:cNvSpPr>
            <a:spLocks/>
          </xdr:cNvSpPr>
        </xdr:nvSpPr>
        <xdr:spPr>
          <a:xfrm>
            <a:off x="166" y="46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46"/>
          <xdr:cNvSpPr>
            <a:spLocks/>
          </xdr:cNvSpPr>
        </xdr:nvSpPr>
        <xdr:spPr>
          <a:xfrm>
            <a:off x="166" y="182"/>
            <a:ext cx="12" cy="47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47"/>
          <xdr:cNvSpPr>
            <a:spLocks/>
          </xdr:cNvSpPr>
        </xdr:nvSpPr>
        <xdr:spPr>
          <a:xfrm>
            <a:off x="346" y="67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48"/>
          <xdr:cNvSpPr>
            <a:spLocks/>
          </xdr:cNvSpPr>
        </xdr:nvSpPr>
        <xdr:spPr>
          <a:xfrm>
            <a:off x="346" y="333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49"/>
          <xdr:cNvSpPr>
            <a:spLocks/>
          </xdr:cNvSpPr>
        </xdr:nvSpPr>
        <xdr:spPr>
          <a:xfrm>
            <a:off x="346" y="621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50"/>
          <xdr:cNvSpPr>
            <a:spLocks/>
          </xdr:cNvSpPr>
        </xdr:nvSpPr>
        <xdr:spPr>
          <a:xfrm>
            <a:off x="346" y="885"/>
            <a:ext cx="23" cy="1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51"/>
          <xdr:cNvSpPr>
            <a:spLocks/>
          </xdr:cNvSpPr>
        </xdr:nvSpPr>
        <xdr:spPr>
          <a:xfrm>
            <a:off x="537" y="140"/>
            <a:ext cx="23" cy="2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52"/>
          <xdr:cNvSpPr>
            <a:spLocks/>
          </xdr:cNvSpPr>
        </xdr:nvSpPr>
        <xdr:spPr>
          <a:xfrm>
            <a:off x="537" y="696"/>
            <a:ext cx="23" cy="2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53"/>
          <xdr:cNvSpPr>
            <a:spLocks/>
          </xdr:cNvSpPr>
        </xdr:nvSpPr>
        <xdr:spPr>
          <a:xfrm>
            <a:off x="729" y="276"/>
            <a:ext cx="23" cy="55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44"/>
  </sheetPr>
  <dimension ref="A1:BJ91"/>
  <sheetViews>
    <sheetView showGridLines="0" tabSelected="1" zoomScalePageLayoutView="0" workbookViewId="0" topLeftCell="A1">
      <selection activeCell="A73" sqref="A73:A74"/>
    </sheetView>
  </sheetViews>
  <sheetFormatPr defaultColWidth="9.140625" defaultRowHeight="12.75"/>
  <cols>
    <col min="1" max="1" width="16.7109375" style="73" customWidth="1"/>
    <col min="2" max="2" width="11.28125" style="77" customWidth="1"/>
    <col min="3" max="3" width="12.28125" style="77" customWidth="1"/>
    <col min="4" max="4" width="12.00390625" style="77" customWidth="1"/>
    <col min="5" max="5" width="7.57421875" style="78" bestFit="1" customWidth="1"/>
    <col min="6" max="6" width="2.7109375" style="104" bestFit="1" customWidth="1"/>
    <col min="7" max="7" width="16.7109375" style="73" customWidth="1"/>
    <col min="8" max="8" width="7.8515625" style="59" customWidth="1"/>
    <col min="9" max="9" width="2.28125" style="73" bestFit="1" customWidth="1"/>
    <col min="10" max="10" width="7.28125" style="59" customWidth="1"/>
    <col min="11" max="11" width="16.7109375" style="73" customWidth="1"/>
    <col min="12" max="12" width="2.00390625" style="102" customWidth="1"/>
    <col min="13" max="13" width="5.7109375" style="73" customWidth="1"/>
    <col min="14" max="14" width="16.7109375" style="73" hidden="1" customWidth="1"/>
    <col min="15" max="15" width="11.421875" style="73" hidden="1" customWidth="1"/>
    <col min="16" max="16" width="10.28125" style="73" hidden="1" customWidth="1"/>
    <col min="17" max="17" width="10.8515625" style="73" hidden="1" customWidth="1"/>
    <col min="18" max="18" width="9.140625" style="73" hidden="1" customWidth="1"/>
    <col min="19" max="19" width="5.7109375" style="73" hidden="1" customWidth="1"/>
    <col min="20" max="20" width="16.7109375" style="73" customWidth="1"/>
    <col min="21" max="21" width="11.421875" style="73" customWidth="1"/>
    <col min="22" max="22" width="10.28125" style="73" customWidth="1"/>
    <col min="23" max="23" width="10.8515625" style="73" customWidth="1"/>
    <col min="24" max="24" width="9.140625" style="73" customWidth="1"/>
    <col min="25" max="27" width="9.140625" style="75" customWidth="1"/>
    <col min="28" max="28" width="5.7109375" style="75" customWidth="1"/>
    <col min="29" max="29" width="16.7109375" style="77" customWidth="1"/>
    <col min="30" max="30" width="6.7109375" style="77" customWidth="1"/>
    <col min="31" max="31" width="2.8515625" style="93" bestFit="1" customWidth="1"/>
    <col min="32" max="32" width="6.7109375" style="93" customWidth="1"/>
    <col min="33" max="33" width="16.7109375" style="77" customWidth="1"/>
    <col min="34" max="34" width="5.7109375" style="73" customWidth="1"/>
    <col min="35" max="35" width="16.7109375" style="73" customWidth="1"/>
    <col min="36" max="36" width="6.7109375" style="73" customWidth="1"/>
    <col min="37" max="37" width="2.8515625" style="73" bestFit="1" customWidth="1"/>
    <col min="38" max="38" width="6.7109375" style="73" customWidth="1"/>
    <col min="39" max="39" width="16.7109375" style="73" customWidth="1"/>
    <col min="40" max="40" width="5.7109375" style="73" customWidth="1"/>
    <col min="41" max="41" width="16.7109375" style="73" customWidth="1"/>
    <col min="42" max="42" width="6.7109375" style="73" customWidth="1"/>
    <col min="43" max="43" width="2.28125" style="73" bestFit="1" customWidth="1"/>
    <col min="44" max="44" width="6.7109375" style="73" customWidth="1"/>
    <col min="45" max="45" width="16.7109375" style="73" customWidth="1"/>
    <col min="46" max="46" width="5.7109375" style="73" customWidth="1"/>
    <col min="47" max="47" width="16.7109375" style="73" customWidth="1"/>
    <col min="48" max="50" width="9.140625" style="73" customWidth="1"/>
    <col min="51" max="51" width="16.7109375" style="73" customWidth="1"/>
    <col min="52" max="52" width="5.7109375" style="73" customWidth="1"/>
    <col min="53" max="53" width="16.7109375" style="73" customWidth="1"/>
    <col min="54" max="56" width="9.140625" style="73" customWidth="1"/>
    <col min="57" max="57" width="16.7109375" style="73" customWidth="1"/>
    <col min="58" max="58" width="5.7109375" style="73" customWidth="1"/>
    <col min="59" max="59" width="37.00390625" style="73" customWidth="1"/>
    <col min="60" max="16384" width="9.140625" style="73" customWidth="1"/>
  </cols>
  <sheetData>
    <row r="1" spans="1:59" ht="37.5" customHeight="1" thickBot="1">
      <c r="A1" s="142" t="s">
        <v>28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N1" s="128" t="s">
        <v>9</v>
      </c>
      <c r="O1" s="129"/>
      <c r="P1" s="129"/>
      <c r="Q1" s="129"/>
      <c r="R1" s="130"/>
      <c r="T1" s="133" t="s">
        <v>9</v>
      </c>
      <c r="U1" s="134"/>
      <c r="V1" s="134"/>
      <c r="W1" s="134"/>
      <c r="X1" s="135"/>
      <c r="Y1" s="74"/>
      <c r="Z1" s="111"/>
      <c r="AA1" s="74"/>
      <c r="AB1" s="74"/>
      <c r="AC1" s="117" t="s">
        <v>21</v>
      </c>
      <c r="AD1" s="118"/>
      <c r="AE1" s="118"/>
      <c r="AF1" s="118"/>
      <c r="AG1" s="119"/>
      <c r="AH1" s="75"/>
      <c r="AI1" s="120" t="s">
        <v>22</v>
      </c>
      <c r="AJ1" s="121"/>
      <c r="AK1" s="121"/>
      <c r="AL1" s="121"/>
      <c r="AM1" s="122"/>
      <c r="AN1" s="75"/>
      <c r="AO1" s="120" t="s">
        <v>23</v>
      </c>
      <c r="AP1" s="121"/>
      <c r="AQ1" s="121"/>
      <c r="AR1" s="121"/>
      <c r="AS1" s="122"/>
      <c r="AT1" s="75"/>
      <c r="AU1" s="120" t="s">
        <v>24</v>
      </c>
      <c r="AV1" s="121"/>
      <c r="AW1" s="121"/>
      <c r="AX1" s="121"/>
      <c r="AY1" s="122"/>
      <c r="AZ1" s="75"/>
      <c r="BA1" s="120" t="s">
        <v>25</v>
      </c>
      <c r="BB1" s="121"/>
      <c r="BC1" s="121"/>
      <c r="BD1" s="121"/>
      <c r="BE1" s="122"/>
      <c r="BF1" s="75"/>
      <c r="BG1" s="99" t="s">
        <v>26</v>
      </c>
    </row>
    <row r="2" spans="1:59" ht="16.5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N2" s="131" t="s">
        <v>10</v>
      </c>
      <c r="O2" s="131" t="s">
        <v>3</v>
      </c>
      <c r="P2" s="131" t="s">
        <v>20</v>
      </c>
      <c r="Q2" s="131" t="s">
        <v>19</v>
      </c>
      <c r="R2" s="131" t="s">
        <v>4</v>
      </c>
      <c r="T2" s="138" t="s">
        <v>10</v>
      </c>
      <c r="U2" s="138" t="s">
        <v>3</v>
      </c>
      <c r="V2" s="138" t="s">
        <v>20</v>
      </c>
      <c r="W2" s="138" t="s">
        <v>19</v>
      </c>
      <c r="X2" s="138" t="s">
        <v>4</v>
      </c>
      <c r="Y2" s="1"/>
      <c r="Z2" s="1"/>
      <c r="AA2" s="1"/>
      <c r="AB2" s="1"/>
      <c r="AC2" s="24">
        <f aca="true" t="shared" si="0" ref="AC2:AC17">T4</f>
        <v>0</v>
      </c>
      <c r="AD2" s="25">
        <f>ELIMINATÓRIA!B3</f>
        <v>0</v>
      </c>
      <c r="AE2" s="2" t="s">
        <v>7</v>
      </c>
      <c r="AF2" s="30">
        <f>ELIMINATÓRIA!B5</f>
        <v>0</v>
      </c>
      <c r="AG2" s="31">
        <f>T35</f>
        <v>0</v>
      </c>
      <c r="AI2" s="38">
        <f>IF(AD2="","",IF(AD2=AF2,"",IF(AD2&gt;AF2,AC2,AG2)))</f>
      </c>
      <c r="AJ2" s="25">
        <f>ELIMINATÓRIA!E4</f>
        <v>0</v>
      </c>
      <c r="AK2" s="2" t="s">
        <v>7</v>
      </c>
      <c r="AL2" s="30">
        <f>ELIMINATÓRIA!E10</f>
        <v>0</v>
      </c>
      <c r="AM2" s="41">
        <f>IF(AD3="","",IF(AD3=0,"",IF(AD3&gt;AF3,AC3,AG3)))</f>
      </c>
      <c r="AO2" s="38">
        <f>IF(AI2="","",IF(AND(AJ2=0,AL2=0),"",IF(AJ2&gt;AL2,AI2,AM2)))</f>
      </c>
      <c r="AP2" s="25">
        <f>ELIMINATÓRIA!H7</f>
        <v>0</v>
      </c>
      <c r="AQ2" s="2" t="s">
        <v>7</v>
      </c>
      <c r="AR2" s="30">
        <f>ELIMINATÓRIA!H19</f>
        <v>0</v>
      </c>
      <c r="AS2" s="41">
        <f>IF(AM3="","",IF(AND(AJ3=0,AL3=0),"",IF(AJ3&gt;AL3,AI3,AM3)))</f>
      </c>
      <c r="AU2" s="45">
        <f>IF(AO2="","",IF(AND(AP2=0,AR2=0),"",IF(AP2&gt;AR2,AO2,AS2)))</f>
      </c>
      <c r="AV2" s="46">
        <f>ELIMINATÓRIA!K13</f>
        <v>0</v>
      </c>
      <c r="AW2" s="3" t="s">
        <v>7</v>
      </c>
      <c r="AX2" s="47">
        <f>ELIMINATÓRIA!K37</f>
        <v>0</v>
      </c>
      <c r="AY2" s="48">
        <f>IF(AS3="","",IF(AND(AP3=0,AR3=0),"",IF(AP3&gt;AR3,AO3,AS3)))</f>
      </c>
      <c r="BA2" s="45">
        <f>IF(AU2="","",IF(AND(AV2=0,AX2=0),"",IF(AV2&gt;AX2,AU2,AY2)))</f>
      </c>
      <c r="BB2" s="46">
        <f>ELIMINATÓRIA!N25</f>
        <v>0</v>
      </c>
      <c r="BC2" s="3" t="s">
        <v>7</v>
      </c>
      <c r="BD2" s="47">
        <f>ELIMINATÓRIA!R25</f>
        <v>0</v>
      </c>
      <c r="BE2" s="48">
        <f>IF(AY3="","",IF(AND(AV3=0,AX3=0),"",IF(AV3&gt;AX3,AU3,AY3)))</f>
      </c>
      <c r="BG2" s="76">
        <f>IF(BA2="","",IF(AND(BB2=0,BD2=0),"",IF(BA2&gt;BE2,BA2,BE2)))</f>
      </c>
    </row>
    <row r="3" spans="1:59" ht="16.5" thickBo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50"/>
      <c r="N3" s="132"/>
      <c r="O3" s="132"/>
      <c r="P3" s="132"/>
      <c r="Q3" s="132"/>
      <c r="R3" s="132"/>
      <c r="T3" s="139"/>
      <c r="U3" s="139"/>
      <c r="V3" s="139"/>
      <c r="W3" s="139"/>
      <c r="X3" s="139"/>
      <c r="Y3" s="1"/>
      <c r="Z3" s="1"/>
      <c r="AA3" s="1"/>
      <c r="AB3" s="1"/>
      <c r="AC3" s="26">
        <f t="shared" si="0"/>
        <v>0</v>
      </c>
      <c r="AD3" s="27">
        <f>ELIMINATÓRIA!B9</f>
        <v>0</v>
      </c>
      <c r="AE3" s="6" t="s">
        <v>7</v>
      </c>
      <c r="AF3" s="32">
        <f>ELIMINATÓRIA!B11</f>
        <v>0</v>
      </c>
      <c r="AG3" s="33">
        <f>T34</f>
        <v>0</v>
      </c>
      <c r="AH3" s="5"/>
      <c r="AI3" s="39">
        <f>IF(AD4="","",IF(AD4=AF4,"",IF(AD4&gt;AF4,AC4,AG4)))</f>
      </c>
      <c r="AJ3" s="27">
        <f>ELIMINATÓRIA!E16</f>
        <v>0</v>
      </c>
      <c r="AK3" s="6" t="s">
        <v>7</v>
      </c>
      <c r="AL3" s="32">
        <f>ELIMINATÓRIA!E22</f>
        <v>0</v>
      </c>
      <c r="AM3" s="42">
        <f>IF(AD5="","",IF(AD5=0,"",IF(AD5&gt;AF5,AC5,AG5)))</f>
      </c>
      <c r="AN3" s="5"/>
      <c r="AO3" s="40">
        <f>IF(AI4="","",IF(AND(AJ4=0,AL4=0),"",IF(AJ4&gt;AL4,AI4,AM4)))</f>
      </c>
      <c r="AP3" s="29">
        <f>ELIMINATÓRIA!H31</f>
        <v>0</v>
      </c>
      <c r="AQ3" s="9" t="s">
        <v>7</v>
      </c>
      <c r="AR3" s="44">
        <f>ELIMINATÓRIA!H43</f>
        <v>0</v>
      </c>
      <c r="AS3" s="43">
        <f>IF(AM5="","",IF(AND(AJ5=0,AL5=0),"",IF(AJ5&gt;AL5,AI5,AM5)))</f>
      </c>
      <c r="AT3" s="5"/>
      <c r="AU3" s="45">
        <f>IF(AO4="","",IF(AND(AP4=0,AR4=0),"",IF(AP4&gt;AR4,AO4,AS4)))</f>
      </c>
      <c r="AV3" s="46">
        <f>ELIMINATÓRIA!U13</f>
        <v>0</v>
      </c>
      <c r="AW3" s="10" t="s">
        <v>7</v>
      </c>
      <c r="AX3" s="49">
        <f>ELIMINATÓRIA!U37</f>
        <v>0</v>
      </c>
      <c r="AY3" s="48">
        <f>IF(AS5="","",IF(AND(AP5=0,AR5=0),"",IF(AP5&gt;AR5,AO5,AS5)))</f>
      </c>
      <c r="AZ3" s="5"/>
      <c r="BA3" s="5"/>
      <c r="BB3" s="5"/>
      <c r="BC3" s="5"/>
      <c r="BD3" s="5"/>
      <c r="BE3" s="5"/>
      <c r="BF3" s="5"/>
      <c r="BG3" s="5"/>
    </row>
    <row r="4" spans="14:59" ht="16.5" thickBot="1">
      <c r="N4" s="50">
        <f aca="true" t="shared" si="1" ref="N4:R7">A9</f>
        <v>0</v>
      </c>
      <c r="O4" s="51">
        <f t="shared" si="1"/>
        <v>0</v>
      </c>
      <c r="P4" s="51">
        <f t="shared" si="1"/>
        <v>0</v>
      </c>
      <c r="Q4" s="51">
        <f t="shared" si="1"/>
        <v>0</v>
      </c>
      <c r="R4" s="52">
        <f t="shared" si="1"/>
        <v>0</v>
      </c>
      <c r="T4" s="11"/>
      <c r="U4" s="12"/>
      <c r="V4" s="12"/>
      <c r="W4" s="12"/>
      <c r="X4" s="13"/>
      <c r="Y4" s="14"/>
      <c r="Z4" s="14"/>
      <c r="AA4" s="14"/>
      <c r="AB4" s="14"/>
      <c r="AC4" s="24">
        <f t="shared" si="0"/>
        <v>0</v>
      </c>
      <c r="AD4" s="25">
        <f>ELIMINATÓRIA!B15</f>
        <v>0</v>
      </c>
      <c r="AE4" s="15" t="s">
        <v>7</v>
      </c>
      <c r="AF4" s="34">
        <f>ELIMINATÓRIA!B17</f>
        <v>0</v>
      </c>
      <c r="AG4" s="31">
        <f>T33</f>
        <v>0</v>
      </c>
      <c r="AH4" s="5"/>
      <c r="AI4" s="39">
        <f>IF(AD6="","",IF(AD6=AF6,"",IF(AD6&gt;AF6,AC6,AG6)))</f>
      </c>
      <c r="AJ4" s="27">
        <f>ELIMINATÓRIA!E28</f>
        <v>0</v>
      </c>
      <c r="AK4" s="6" t="s">
        <v>7</v>
      </c>
      <c r="AL4" s="32">
        <f>ELIMINATÓRIA!E34</f>
        <v>0</v>
      </c>
      <c r="AM4" s="42">
        <f>IF(AD7="","",IF(AD7=0,"",IF(AD7&gt;AF7,AC7,AG7)))</f>
      </c>
      <c r="AN4" s="5"/>
      <c r="AO4" s="38">
        <f>IF(AI6="","",IF(AND(AJ6=0,AL6=0),"",IF(AJ6&gt;AL6,AI6,AM6)))</f>
      </c>
      <c r="AP4" s="25">
        <f>ELIMINATÓRIA!X7</f>
        <v>0</v>
      </c>
      <c r="AQ4" s="15" t="s">
        <v>7</v>
      </c>
      <c r="AR4" s="34">
        <f>ELIMINATÓRIA!X19</f>
        <v>0</v>
      </c>
      <c r="AS4" s="41">
        <f>IF(AM7="","",IF(AND(AJ7=0,AL7=0),"",IF(AJ7&gt;AL7,AI7,AM7)))</f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62" ht="24" thickBot="1">
      <c r="A5" s="133" t="s">
        <v>0</v>
      </c>
      <c r="B5" s="134"/>
      <c r="C5" s="134"/>
      <c r="D5" s="134"/>
      <c r="E5" s="135"/>
      <c r="F5" s="105"/>
      <c r="G5" s="133" t="s">
        <v>1</v>
      </c>
      <c r="H5" s="134"/>
      <c r="I5" s="134"/>
      <c r="J5" s="134"/>
      <c r="K5" s="135"/>
      <c r="N5" s="53">
        <f t="shared" si="1"/>
        <v>0</v>
      </c>
      <c r="O5" s="54">
        <f t="shared" si="1"/>
        <v>0</v>
      </c>
      <c r="P5" s="54">
        <f t="shared" si="1"/>
        <v>0</v>
      </c>
      <c r="Q5" s="54">
        <f t="shared" si="1"/>
        <v>0</v>
      </c>
      <c r="R5" s="55">
        <f t="shared" si="1"/>
        <v>0</v>
      </c>
      <c r="T5" s="16"/>
      <c r="U5" s="4"/>
      <c r="V5" s="4"/>
      <c r="W5" s="4"/>
      <c r="X5" s="17"/>
      <c r="Y5" s="14"/>
      <c r="Z5" s="14"/>
      <c r="AA5" s="14"/>
      <c r="AB5" s="14"/>
      <c r="AC5" s="28">
        <f t="shared" si="0"/>
        <v>0</v>
      </c>
      <c r="AD5" s="29">
        <f>ELIMINATÓRIA!B21</f>
        <v>0</v>
      </c>
      <c r="AE5" s="18" t="s">
        <v>7</v>
      </c>
      <c r="AF5" s="35">
        <f>ELIMINATÓRIA!B23</f>
        <v>0</v>
      </c>
      <c r="AG5" s="36">
        <f>T32</f>
        <v>0</v>
      </c>
      <c r="AI5" s="40">
        <f>IF(AD8="","",IF(AD8=AF8,"",IF(AD8&gt;AF8,AC8,AG8)))</f>
      </c>
      <c r="AJ5" s="29">
        <f>ELIMINATÓRIA!E40</f>
        <v>0</v>
      </c>
      <c r="AK5" s="18" t="s">
        <v>7</v>
      </c>
      <c r="AL5" s="35">
        <f>ELIMINATÓRIA!E46</f>
        <v>0</v>
      </c>
      <c r="AM5" s="43">
        <f>IF(AD9="","",IF(AD9=0,"",IF(AD9&gt;AF9,AC9,AG9)))</f>
      </c>
      <c r="AO5" s="40">
        <f>IF(AI8="","",IF(AND(AJ8=0,AL8=0),"",IF(AJ8&gt;AL8,AI8,AM8)))</f>
      </c>
      <c r="AP5" s="29">
        <f>ELIMINATÓRIA!X31</f>
        <v>0</v>
      </c>
      <c r="AQ5" s="18" t="s">
        <v>7</v>
      </c>
      <c r="AR5" s="35">
        <f>ELIMINATÓRIA!X43</f>
        <v>0</v>
      </c>
      <c r="AS5" s="43">
        <f>IF(AM9="","",IF(AND(AJ9=0,AL9=0),"",IF(AJ9&gt;AL9,AI9,AM9)))</f>
      </c>
      <c r="BH5" s="5"/>
      <c r="BI5" s="5"/>
      <c r="BJ5" s="5"/>
    </row>
    <row r="6" spans="1:62" ht="13.5" customHeight="1" thickBot="1">
      <c r="A6" s="7"/>
      <c r="B6" s="79"/>
      <c r="C6" s="79"/>
      <c r="D6" s="79"/>
      <c r="E6" s="80"/>
      <c r="F6" s="105"/>
      <c r="G6" s="81"/>
      <c r="H6" s="64"/>
      <c r="I6" s="81"/>
      <c r="J6" s="64"/>
      <c r="K6" s="8"/>
      <c r="N6" s="53">
        <f t="shared" si="1"/>
        <v>0</v>
      </c>
      <c r="O6" s="54">
        <f t="shared" si="1"/>
        <v>0</v>
      </c>
      <c r="P6" s="54">
        <f t="shared" si="1"/>
        <v>0</v>
      </c>
      <c r="Q6" s="54">
        <f t="shared" si="1"/>
        <v>0</v>
      </c>
      <c r="R6" s="55">
        <f t="shared" si="1"/>
        <v>0</v>
      </c>
      <c r="T6" s="16"/>
      <c r="U6" s="4"/>
      <c r="V6" s="4"/>
      <c r="W6" s="4"/>
      <c r="X6" s="17"/>
      <c r="Y6" s="14"/>
      <c r="Z6" s="14"/>
      <c r="AA6" s="14"/>
      <c r="AB6" s="14"/>
      <c r="AC6" s="26">
        <f t="shared" si="0"/>
        <v>0</v>
      </c>
      <c r="AD6" s="27">
        <f>ELIMINATÓRIA!B27</f>
        <v>0</v>
      </c>
      <c r="AE6" s="19" t="s">
        <v>7</v>
      </c>
      <c r="AF6" s="37">
        <f>ELIMINATÓRIA!B29</f>
        <v>0</v>
      </c>
      <c r="AG6" s="33">
        <f>T31</f>
        <v>0</v>
      </c>
      <c r="AI6" s="38">
        <f>IF(AD10="","",IF(AD10=AF10,"",IF(AD10&gt;AF10,AC10,AG10)))</f>
      </c>
      <c r="AJ6" s="25">
        <f>ELIMINATÓRIA!AA4</f>
        <v>0</v>
      </c>
      <c r="AK6" s="2" t="s">
        <v>7</v>
      </c>
      <c r="AL6" s="30">
        <f>ELIMINATÓRIA!AA10</f>
        <v>0</v>
      </c>
      <c r="AM6" s="41">
        <f>IF(AD11="","",IF(AD11=0,"",IF(AD11&gt;AF11,AC11,AG11)))</f>
      </c>
      <c r="BH6" s="5"/>
      <c r="BI6" s="5"/>
      <c r="BJ6" s="5"/>
    </row>
    <row r="7" spans="1:62" s="5" customFormat="1" ht="26.25" customHeight="1" thickBot="1">
      <c r="A7" s="138" t="s">
        <v>10</v>
      </c>
      <c r="B7" s="138" t="s">
        <v>3</v>
      </c>
      <c r="C7" s="138" t="s">
        <v>20</v>
      </c>
      <c r="D7" s="138" t="s">
        <v>19</v>
      </c>
      <c r="E7" s="140" t="s">
        <v>4</v>
      </c>
      <c r="F7" s="106"/>
      <c r="G7" s="125" t="s">
        <v>5</v>
      </c>
      <c r="H7" s="126"/>
      <c r="I7" s="126"/>
      <c r="J7" s="126"/>
      <c r="K7" s="127"/>
      <c r="L7" s="103"/>
      <c r="N7" s="53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0</v>
      </c>
      <c r="R7" s="55">
        <f t="shared" si="1"/>
        <v>0</v>
      </c>
      <c r="T7" s="16"/>
      <c r="U7" s="4"/>
      <c r="V7" s="4"/>
      <c r="W7" s="4"/>
      <c r="X7" s="17"/>
      <c r="Y7" s="14"/>
      <c r="Z7" s="14"/>
      <c r="AA7" s="14"/>
      <c r="AB7" s="14"/>
      <c r="AC7" s="26">
        <f t="shared" si="0"/>
        <v>0</v>
      </c>
      <c r="AD7" s="27">
        <f>ELIMINATÓRIA!B33</f>
        <v>0</v>
      </c>
      <c r="AE7" s="19" t="s">
        <v>7</v>
      </c>
      <c r="AF7" s="37">
        <f>ELIMINATÓRIA!B35</f>
        <v>0</v>
      </c>
      <c r="AG7" s="33">
        <f>T30</f>
        <v>0</v>
      </c>
      <c r="AH7" s="73"/>
      <c r="AI7" s="39">
        <f>IF(AD12="","",IF(AD12=AF12,"",IF(AD12&gt;AF12,AC12,AG12)))</f>
      </c>
      <c r="AJ7" s="27">
        <f>ELIMINATÓRIA!AA16</f>
        <v>0</v>
      </c>
      <c r="AK7" s="19" t="s">
        <v>7</v>
      </c>
      <c r="AL7" s="37">
        <f>ELIMINATÓRIA!AA22</f>
        <v>0</v>
      </c>
      <c r="AM7" s="42">
        <f>IF(AD13="","",IF(AD13=0,"",IF(AD13&gt;AF13,AC13,AG13)))</f>
      </c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s="5" customFormat="1" ht="26.25" thickBot="1">
      <c r="A8" s="139"/>
      <c r="B8" s="139"/>
      <c r="C8" s="139"/>
      <c r="D8" s="139"/>
      <c r="E8" s="141"/>
      <c r="F8" s="106"/>
      <c r="G8" s="112" t="str">
        <f>A7</f>
        <v>JOGADOR</v>
      </c>
      <c r="H8" s="113" t="s">
        <v>6</v>
      </c>
      <c r="I8" s="114"/>
      <c r="J8" s="115" t="s">
        <v>6</v>
      </c>
      <c r="K8" s="113" t="s">
        <v>2</v>
      </c>
      <c r="L8" s="103"/>
      <c r="N8" s="53">
        <f aca="true" t="shared" si="2" ref="N8:R9">A20</f>
        <v>0</v>
      </c>
      <c r="O8" s="54">
        <f t="shared" si="2"/>
        <v>0</v>
      </c>
      <c r="P8" s="54">
        <f t="shared" si="2"/>
        <v>0</v>
      </c>
      <c r="Q8" s="54">
        <f t="shared" si="2"/>
        <v>0</v>
      </c>
      <c r="R8" s="55">
        <f t="shared" si="2"/>
        <v>0</v>
      </c>
      <c r="T8" s="16"/>
      <c r="U8" s="4"/>
      <c r="V8" s="4"/>
      <c r="W8" s="4"/>
      <c r="X8" s="17"/>
      <c r="Y8" s="14"/>
      <c r="Z8" s="14"/>
      <c r="AA8" s="14"/>
      <c r="AB8" s="14"/>
      <c r="AC8" s="24">
        <f t="shared" si="0"/>
        <v>0</v>
      </c>
      <c r="AD8" s="25">
        <f>ELIMINATÓRIA!B39</f>
        <v>0</v>
      </c>
      <c r="AE8" s="2" t="s">
        <v>7</v>
      </c>
      <c r="AF8" s="30">
        <f>ELIMINATÓRIA!B41</f>
        <v>0</v>
      </c>
      <c r="AG8" s="31">
        <f>T29</f>
        <v>0</v>
      </c>
      <c r="AH8" s="73"/>
      <c r="AI8" s="39">
        <f>IF(AD14="","",IF(AD14=AF14,"",IF(AD14&gt;AF14,AC14,AG14)))</f>
      </c>
      <c r="AJ8" s="27">
        <f>ELIMINATÓRIA!AA28</f>
        <v>0</v>
      </c>
      <c r="AK8" s="19" t="s">
        <v>7</v>
      </c>
      <c r="AL8" s="37">
        <f>ELIMINATÓRIA!AA34</f>
        <v>0</v>
      </c>
      <c r="AM8" s="42">
        <f>IF(AD15="","",IF(AD15=0,"",IF(AD15&gt;AF15,AC15,AG15)))</f>
      </c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</row>
    <row r="9" spans="1:39" ht="16.5" thickBot="1">
      <c r="A9" s="11"/>
      <c r="B9" s="82">
        <f>F9+L11+F13</f>
        <v>0</v>
      </c>
      <c r="C9" s="82">
        <f>H9+J11+H13</f>
        <v>0</v>
      </c>
      <c r="D9" s="82">
        <f>J9+H11+J13</f>
        <v>0</v>
      </c>
      <c r="E9" s="83">
        <f>IF(C9="","",C9-D9)</f>
        <v>0</v>
      </c>
      <c r="F9" s="107">
        <f aca="true" t="shared" si="3" ref="F9:F14">IF(AND(H9=0,J9=0),0,IF($H9&gt;$J9,1,0))</f>
        <v>0</v>
      </c>
      <c r="G9" s="84">
        <f>A9</f>
        <v>0</v>
      </c>
      <c r="H9" s="85"/>
      <c r="I9" s="2" t="s">
        <v>7</v>
      </c>
      <c r="J9" s="85"/>
      <c r="K9" s="86">
        <f>A10</f>
        <v>0</v>
      </c>
      <c r="L9" s="101">
        <f aca="true" t="shared" si="4" ref="L9:L14">IF(AND(H9=0,J9=0),0,IF($H9&lt;$J9,1,0))</f>
        <v>0</v>
      </c>
      <c r="N9" s="53">
        <f t="shared" si="2"/>
        <v>0</v>
      </c>
      <c r="O9" s="54">
        <f t="shared" si="2"/>
        <v>0</v>
      </c>
      <c r="P9" s="54">
        <f t="shared" si="2"/>
        <v>0</v>
      </c>
      <c r="Q9" s="54">
        <f t="shared" si="2"/>
        <v>0</v>
      </c>
      <c r="R9" s="55">
        <f t="shared" si="2"/>
        <v>0</v>
      </c>
      <c r="T9" s="16"/>
      <c r="U9" s="4"/>
      <c r="V9" s="4"/>
      <c r="W9" s="4"/>
      <c r="X9" s="17"/>
      <c r="Y9" s="14"/>
      <c r="Z9" s="14"/>
      <c r="AA9" s="14"/>
      <c r="AB9" s="14"/>
      <c r="AC9" s="26">
        <f t="shared" si="0"/>
        <v>0</v>
      </c>
      <c r="AD9" s="27">
        <f>ELIMINATÓRIA!B45</f>
        <v>0</v>
      </c>
      <c r="AE9" s="19" t="s">
        <v>7</v>
      </c>
      <c r="AF9" s="37">
        <f>ELIMINATÓRIA!B47</f>
        <v>0</v>
      </c>
      <c r="AG9" s="33">
        <f>T28</f>
        <v>0</v>
      </c>
      <c r="AI9" s="40">
        <f>IF(AD16="","",IF(AD16=AF16,"",IF(AD16&gt;AF16,AC16,AG16)))</f>
      </c>
      <c r="AJ9" s="29">
        <f>ELIMINATÓRIA!AA40</f>
        <v>0</v>
      </c>
      <c r="AK9" s="18" t="s">
        <v>7</v>
      </c>
      <c r="AL9" s="35">
        <f>ELIMINATÓRIA!AA46</f>
        <v>0</v>
      </c>
      <c r="AM9" s="43">
        <f>IF(AD17="","",IF(AD17=0,"",IF(AD17&gt;AF17,AC17,AG17)))</f>
      </c>
    </row>
    <row r="10" spans="1:39" ht="15.75">
      <c r="A10" s="16"/>
      <c r="B10" s="88">
        <f>L9+F12+F14</f>
        <v>0</v>
      </c>
      <c r="C10" s="88">
        <f>J9+H12+H14</f>
        <v>0</v>
      </c>
      <c r="D10" s="88">
        <f>H9+J12+J14</f>
        <v>0</v>
      </c>
      <c r="E10" s="89">
        <f>IF(C10="","",C10-D10)</f>
        <v>0</v>
      </c>
      <c r="F10" s="107">
        <f t="shared" si="3"/>
        <v>0</v>
      </c>
      <c r="G10" s="90">
        <f>A11</f>
        <v>0</v>
      </c>
      <c r="H10" s="91"/>
      <c r="I10" s="19" t="s">
        <v>7</v>
      </c>
      <c r="J10" s="91"/>
      <c r="K10" s="92">
        <f>A12</f>
        <v>0</v>
      </c>
      <c r="L10" s="101">
        <f t="shared" si="4"/>
        <v>0</v>
      </c>
      <c r="N10" s="53">
        <f aca="true" t="shared" si="5" ref="N10:R11">A22</f>
        <v>0</v>
      </c>
      <c r="O10" s="54">
        <f t="shared" si="5"/>
        <v>0</v>
      </c>
      <c r="P10" s="54">
        <f t="shared" si="5"/>
        <v>0</v>
      </c>
      <c r="Q10" s="54">
        <f t="shared" si="5"/>
        <v>0</v>
      </c>
      <c r="R10" s="55">
        <f t="shared" si="5"/>
        <v>0</v>
      </c>
      <c r="T10" s="16"/>
      <c r="U10" s="4"/>
      <c r="V10" s="4"/>
      <c r="W10" s="4"/>
      <c r="X10" s="17"/>
      <c r="Y10" s="14"/>
      <c r="Z10" s="14"/>
      <c r="AA10" s="14"/>
      <c r="AB10" s="14"/>
      <c r="AC10" s="24">
        <f t="shared" si="0"/>
        <v>0</v>
      </c>
      <c r="AD10" s="25">
        <f>ELIMINATÓRIA!AD3</f>
        <v>0</v>
      </c>
      <c r="AE10" s="2" t="s">
        <v>7</v>
      </c>
      <c r="AF10" s="30">
        <f>ELIMINATÓRIA!AD5</f>
        <v>0</v>
      </c>
      <c r="AG10" s="31">
        <f>T27</f>
        <v>0</v>
      </c>
      <c r="AI10" s="77"/>
      <c r="AJ10" s="77"/>
      <c r="AK10" s="93"/>
      <c r="AL10" s="93"/>
      <c r="AM10" s="77"/>
    </row>
    <row r="11" spans="1:39" ht="16.5" thickBot="1">
      <c r="A11" s="16"/>
      <c r="B11" s="88">
        <f>F10+L12+L13</f>
        <v>0</v>
      </c>
      <c r="C11" s="88">
        <f>H10+J12+J13</f>
        <v>0</v>
      </c>
      <c r="D11" s="88">
        <f>J10+H12+H13</f>
        <v>0</v>
      </c>
      <c r="E11" s="89">
        <f>IF(C11="","",C11-D11)</f>
        <v>0</v>
      </c>
      <c r="F11" s="107">
        <f t="shared" si="3"/>
        <v>0</v>
      </c>
      <c r="G11" s="90">
        <f>A12</f>
        <v>0</v>
      </c>
      <c r="H11" s="91"/>
      <c r="I11" s="19" t="s">
        <v>7</v>
      </c>
      <c r="J11" s="91"/>
      <c r="K11" s="92">
        <f>A9</f>
        <v>0</v>
      </c>
      <c r="L11" s="101">
        <f t="shared" si="4"/>
        <v>0</v>
      </c>
      <c r="N11" s="53">
        <f t="shared" si="5"/>
        <v>0</v>
      </c>
      <c r="O11" s="54">
        <f t="shared" si="5"/>
        <v>0</v>
      </c>
      <c r="P11" s="54">
        <f t="shared" si="5"/>
        <v>0</v>
      </c>
      <c r="Q11" s="54">
        <f t="shared" si="5"/>
        <v>0</v>
      </c>
      <c r="R11" s="55">
        <f t="shared" si="5"/>
        <v>0</v>
      </c>
      <c r="T11" s="16"/>
      <c r="U11" s="4"/>
      <c r="V11" s="4"/>
      <c r="W11" s="4"/>
      <c r="X11" s="17"/>
      <c r="Y11" s="14"/>
      <c r="Z11" s="14"/>
      <c r="AA11" s="14"/>
      <c r="AB11" s="14"/>
      <c r="AC11" s="28">
        <f t="shared" si="0"/>
        <v>0</v>
      </c>
      <c r="AD11" s="29">
        <f>ELIMINATÓRIA!AD9</f>
        <v>0</v>
      </c>
      <c r="AE11" s="18" t="s">
        <v>7</v>
      </c>
      <c r="AF11" s="35">
        <f>ELIMINATÓRIA!AD11</f>
        <v>0</v>
      </c>
      <c r="AG11" s="36">
        <f>T26</f>
        <v>0</v>
      </c>
      <c r="AI11" s="77"/>
      <c r="AJ11" s="77"/>
      <c r="AK11" s="93"/>
      <c r="AL11" s="93"/>
      <c r="AM11" s="77"/>
    </row>
    <row r="12" spans="1:39" ht="15.75" customHeight="1" thickBot="1">
      <c r="A12" s="23"/>
      <c r="B12" s="94">
        <f>L10+F11+L14</f>
        <v>0</v>
      </c>
      <c r="C12" s="94">
        <f>J10+H11+J14</f>
        <v>0</v>
      </c>
      <c r="D12" s="94">
        <f>H10+J11+H14</f>
        <v>0</v>
      </c>
      <c r="E12" s="95">
        <f>IF(C12="","",C12-D12)</f>
        <v>0</v>
      </c>
      <c r="F12" s="107">
        <f t="shared" si="3"/>
        <v>0</v>
      </c>
      <c r="G12" s="90">
        <f>A10</f>
        <v>0</v>
      </c>
      <c r="H12" s="91"/>
      <c r="I12" s="19" t="s">
        <v>7</v>
      </c>
      <c r="J12" s="91"/>
      <c r="K12" s="92">
        <f>A11</f>
        <v>0</v>
      </c>
      <c r="L12" s="101">
        <f t="shared" si="4"/>
        <v>0</v>
      </c>
      <c r="N12" s="53">
        <f aca="true" t="shared" si="6" ref="N12:R15">A31</f>
        <v>0</v>
      </c>
      <c r="O12" s="54">
        <f t="shared" si="6"/>
        <v>0</v>
      </c>
      <c r="P12" s="54">
        <f t="shared" si="6"/>
        <v>0</v>
      </c>
      <c r="Q12" s="54">
        <f t="shared" si="6"/>
        <v>0</v>
      </c>
      <c r="R12" s="55">
        <f t="shared" si="6"/>
        <v>0</v>
      </c>
      <c r="T12" s="16"/>
      <c r="U12" s="4"/>
      <c r="V12" s="4"/>
      <c r="W12" s="4"/>
      <c r="X12" s="17"/>
      <c r="Y12" s="14"/>
      <c r="Z12" s="14"/>
      <c r="AA12" s="14"/>
      <c r="AB12" s="14"/>
      <c r="AC12" s="24">
        <f t="shared" si="0"/>
        <v>0</v>
      </c>
      <c r="AD12" s="25">
        <f>ELIMINATÓRIA!AD15</f>
        <v>0</v>
      </c>
      <c r="AE12" s="2" t="s">
        <v>7</v>
      </c>
      <c r="AF12" s="30">
        <f>ELIMINATÓRIA!AD17</f>
        <v>0</v>
      </c>
      <c r="AG12" s="31">
        <f>T25</f>
        <v>0</v>
      </c>
      <c r="AI12" s="77"/>
      <c r="AJ12" s="77"/>
      <c r="AK12" s="93"/>
      <c r="AL12" s="93"/>
      <c r="AM12" s="77"/>
    </row>
    <row r="13" spans="6:39" ht="16.5" thickBot="1">
      <c r="F13" s="107">
        <f t="shared" si="3"/>
        <v>0</v>
      </c>
      <c r="G13" s="90">
        <f>A9</f>
        <v>0</v>
      </c>
      <c r="H13" s="91"/>
      <c r="I13" s="19" t="s">
        <v>7</v>
      </c>
      <c r="J13" s="91"/>
      <c r="K13" s="92">
        <f>A11</f>
        <v>0</v>
      </c>
      <c r="L13" s="101">
        <f t="shared" si="4"/>
        <v>0</v>
      </c>
      <c r="N13" s="53">
        <f t="shared" si="6"/>
        <v>0</v>
      </c>
      <c r="O13" s="54">
        <f t="shared" si="6"/>
        <v>0</v>
      </c>
      <c r="P13" s="54">
        <f t="shared" si="6"/>
        <v>0</v>
      </c>
      <c r="Q13" s="54">
        <f t="shared" si="6"/>
        <v>0</v>
      </c>
      <c r="R13" s="55">
        <f t="shared" si="6"/>
        <v>0</v>
      </c>
      <c r="T13" s="16"/>
      <c r="U13" s="4"/>
      <c r="V13" s="4"/>
      <c r="W13" s="4"/>
      <c r="X13" s="17"/>
      <c r="Y13" s="14"/>
      <c r="Z13" s="14"/>
      <c r="AA13" s="14"/>
      <c r="AB13" s="14"/>
      <c r="AC13" s="28">
        <f t="shared" si="0"/>
        <v>0</v>
      </c>
      <c r="AD13" s="29">
        <f>ELIMINATÓRIA!AD21</f>
        <v>0</v>
      </c>
      <c r="AE13" s="18" t="s">
        <v>7</v>
      </c>
      <c r="AF13" s="35">
        <f>ELIMINATÓRIA!AD23</f>
        <v>0</v>
      </c>
      <c r="AG13" s="36">
        <f>T24</f>
        <v>0</v>
      </c>
      <c r="AI13" s="77"/>
      <c r="AJ13" s="77"/>
      <c r="AK13" s="93"/>
      <c r="AL13" s="93"/>
      <c r="AM13" s="77"/>
    </row>
    <row r="14" spans="6:39" ht="16.5" thickBot="1">
      <c r="F14" s="107">
        <f t="shared" si="3"/>
        <v>0</v>
      </c>
      <c r="G14" s="96">
        <f>A10</f>
        <v>0</v>
      </c>
      <c r="H14" s="97"/>
      <c r="I14" s="18" t="s">
        <v>7</v>
      </c>
      <c r="J14" s="97"/>
      <c r="K14" s="98">
        <f>A12</f>
        <v>0</v>
      </c>
      <c r="L14" s="101">
        <f t="shared" si="4"/>
        <v>0</v>
      </c>
      <c r="N14" s="53">
        <f t="shared" si="6"/>
        <v>0</v>
      </c>
      <c r="O14" s="54">
        <f t="shared" si="6"/>
        <v>0</v>
      </c>
      <c r="P14" s="54">
        <f t="shared" si="6"/>
        <v>0</v>
      </c>
      <c r="Q14" s="54">
        <f t="shared" si="6"/>
        <v>0</v>
      </c>
      <c r="R14" s="55">
        <f t="shared" si="6"/>
        <v>0</v>
      </c>
      <c r="T14" s="16"/>
      <c r="U14" s="4"/>
      <c r="V14" s="4"/>
      <c r="W14" s="4"/>
      <c r="X14" s="17"/>
      <c r="Y14" s="14"/>
      <c r="Z14" s="14"/>
      <c r="AA14" s="14"/>
      <c r="AB14" s="14"/>
      <c r="AC14" s="24">
        <f t="shared" si="0"/>
        <v>0</v>
      </c>
      <c r="AD14" s="25">
        <f>ELIMINATÓRIA!AD27</f>
        <v>0</v>
      </c>
      <c r="AE14" s="2" t="s">
        <v>7</v>
      </c>
      <c r="AF14" s="30">
        <f>ELIMINATÓRIA!AD29</f>
        <v>0</v>
      </c>
      <c r="AG14" s="31">
        <f>T23</f>
        <v>0</v>
      </c>
      <c r="AI14" s="77"/>
      <c r="AJ14" s="77"/>
      <c r="AK14" s="93"/>
      <c r="AL14" s="93"/>
      <c r="AM14" s="77"/>
    </row>
    <row r="15" spans="6:39" ht="16.5" thickBot="1">
      <c r="F15" s="108"/>
      <c r="L15" s="100"/>
      <c r="N15" s="53">
        <f t="shared" si="6"/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5">
        <f t="shared" si="6"/>
        <v>0</v>
      </c>
      <c r="T15" s="16"/>
      <c r="U15" s="4"/>
      <c r="V15" s="4"/>
      <c r="W15" s="4"/>
      <c r="X15" s="17"/>
      <c r="Y15" s="14"/>
      <c r="Z15" s="14"/>
      <c r="AA15" s="14"/>
      <c r="AB15" s="14"/>
      <c r="AC15" s="28">
        <f t="shared" si="0"/>
        <v>0</v>
      </c>
      <c r="AD15" s="29">
        <f>ELIMINATÓRIA!AD33</f>
        <v>0</v>
      </c>
      <c r="AE15" s="18" t="s">
        <v>7</v>
      </c>
      <c r="AF15" s="35">
        <f>ELIMINATÓRIA!AD35</f>
        <v>0</v>
      </c>
      <c r="AG15" s="36">
        <f>T22</f>
        <v>0</v>
      </c>
      <c r="AI15" s="77"/>
      <c r="AJ15" s="77"/>
      <c r="AK15" s="93"/>
      <c r="AL15" s="93"/>
      <c r="AM15" s="77"/>
    </row>
    <row r="16" spans="1:39" ht="24" customHeight="1" thickBot="1">
      <c r="A16" s="133" t="s">
        <v>8</v>
      </c>
      <c r="B16" s="134"/>
      <c r="C16" s="134"/>
      <c r="D16" s="134"/>
      <c r="E16" s="135"/>
      <c r="G16" s="133" t="s">
        <v>1</v>
      </c>
      <c r="H16" s="134"/>
      <c r="I16" s="134"/>
      <c r="J16" s="134"/>
      <c r="K16" s="135"/>
      <c r="N16" s="53">
        <f aca="true" t="shared" si="7" ref="N16:R17">A42</f>
        <v>0</v>
      </c>
      <c r="O16" s="54">
        <f t="shared" si="7"/>
        <v>0</v>
      </c>
      <c r="P16" s="54">
        <f t="shared" si="7"/>
        <v>0</v>
      </c>
      <c r="Q16" s="54">
        <f t="shared" si="7"/>
        <v>0</v>
      </c>
      <c r="R16" s="55">
        <f t="shared" si="7"/>
        <v>0</v>
      </c>
      <c r="T16" s="16"/>
      <c r="U16" s="4"/>
      <c r="V16" s="4"/>
      <c r="W16" s="4"/>
      <c r="X16" s="17"/>
      <c r="Y16" s="14"/>
      <c r="Z16" s="14"/>
      <c r="AA16" s="14"/>
      <c r="AB16" s="14"/>
      <c r="AC16" s="24">
        <f t="shared" si="0"/>
        <v>0</v>
      </c>
      <c r="AD16" s="25">
        <f>ELIMINATÓRIA!AD39</f>
        <v>0</v>
      </c>
      <c r="AE16" s="2" t="s">
        <v>7</v>
      </c>
      <c r="AF16" s="30">
        <f>ELIMINATÓRIA!AD41</f>
        <v>0</v>
      </c>
      <c r="AG16" s="31">
        <f>T21</f>
        <v>0</v>
      </c>
      <c r="AI16" s="77"/>
      <c r="AJ16" s="77"/>
      <c r="AK16" s="93"/>
      <c r="AL16" s="93"/>
      <c r="AM16" s="77"/>
    </row>
    <row r="17" spans="14:33" ht="13.5" customHeight="1" thickBot="1">
      <c r="N17" s="53">
        <f t="shared" si="7"/>
        <v>0</v>
      </c>
      <c r="O17" s="54">
        <f t="shared" si="7"/>
        <v>0</v>
      </c>
      <c r="P17" s="54">
        <f t="shared" si="7"/>
        <v>0</v>
      </c>
      <c r="Q17" s="54">
        <f t="shared" si="7"/>
        <v>0</v>
      </c>
      <c r="R17" s="55">
        <f t="shared" si="7"/>
        <v>0</v>
      </c>
      <c r="T17" s="16"/>
      <c r="U17" s="4"/>
      <c r="V17" s="4"/>
      <c r="W17" s="4"/>
      <c r="X17" s="17"/>
      <c r="Y17" s="14"/>
      <c r="Z17" s="14"/>
      <c r="AA17" s="14"/>
      <c r="AB17" s="14"/>
      <c r="AC17" s="28">
        <f t="shared" si="0"/>
        <v>0</v>
      </c>
      <c r="AD17" s="29">
        <f>ELIMINATÓRIA!AD45</f>
        <v>0</v>
      </c>
      <c r="AE17" s="18" t="s">
        <v>7</v>
      </c>
      <c r="AF17" s="35">
        <f>ELIMINATÓRIA!AD47</f>
        <v>0</v>
      </c>
      <c r="AG17" s="36">
        <f>T20</f>
        <v>0</v>
      </c>
    </row>
    <row r="18" spans="1:28" ht="16.5" thickBot="1">
      <c r="A18" s="136" t="str">
        <f>A7</f>
        <v>JOGADOR</v>
      </c>
      <c r="B18" s="136" t="str">
        <f>B7</f>
        <v>VITÓRIAS</v>
      </c>
      <c r="C18" s="136" t="str">
        <f>C7</f>
        <v>PARTIDAS VENCIDAS</v>
      </c>
      <c r="D18" s="136" t="str">
        <f>D7</f>
        <v>PARTIDAS PERTIDAS</v>
      </c>
      <c r="E18" s="123" t="str">
        <f>E7</f>
        <v>SALDO</v>
      </c>
      <c r="F18" s="109"/>
      <c r="G18" s="125" t="s">
        <v>11</v>
      </c>
      <c r="H18" s="126"/>
      <c r="I18" s="126"/>
      <c r="J18" s="126"/>
      <c r="K18" s="127"/>
      <c r="L18" s="103"/>
      <c r="M18" s="5"/>
      <c r="N18" s="53">
        <f aca="true" t="shared" si="8" ref="N18:R19">A44</f>
        <v>0</v>
      </c>
      <c r="O18" s="54">
        <f t="shared" si="8"/>
        <v>0</v>
      </c>
      <c r="P18" s="54">
        <f t="shared" si="8"/>
        <v>0</v>
      </c>
      <c r="Q18" s="54">
        <f t="shared" si="8"/>
        <v>0</v>
      </c>
      <c r="R18" s="55">
        <f t="shared" si="8"/>
        <v>0</v>
      </c>
      <c r="S18" s="5"/>
      <c r="T18" s="16"/>
      <c r="U18" s="4"/>
      <c r="V18" s="4"/>
      <c r="W18" s="4"/>
      <c r="X18" s="17"/>
      <c r="Y18" s="14"/>
      <c r="Z18" s="14"/>
      <c r="AA18" s="14"/>
      <c r="AB18" s="14"/>
    </row>
    <row r="19" spans="1:28" ht="26.25" thickBot="1">
      <c r="A19" s="137"/>
      <c r="B19" s="137"/>
      <c r="C19" s="137"/>
      <c r="D19" s="137"/>
      <c r="E19" s="124"/>
      <c r="F19" s="109"/>
      <c r="G19" s="112" t="str">
        <f>A18</f>
        <v>JOGADOR</v>
      </c>
      <c r="H19" s="116" t="str">
        <f>H8</f>
        <v>SCORE</v>
      </c>
      <c r="I19" s="114"/>
      <c r="J19" s="112" t="str">
        <f>J8</f>
        <v>SCORE</v>
      </c>
      <c r="K19" s="116" t="str">
        <f>K8</f>
        <v>EQUIPE</v>
      </c>
      <c r="L19" s="103"/>
      <c r="M19" s="5"/>
      <c r="N19" s="53">
        <f t="shared" si="8"/>
        <v>0</v>
      </c>
      <c r="O19" s="54">
        <f t="shared" si="8"/>
        <v>0</v>
      </c>
      <c r="P19" s="54">
        <f t="shared" si="8"/>
        <v>0</v>
      </c>
      <c r="Q19" s="54">
        <f t="shared" si="8"/>
        <v>0</v>
      </c>
      <c r="R19" s="55">
        <f t="shared" si="8"/>
        <v>0</v>
      </c>
      <c r="S19" s="5"/>
      <c r="T19" s="16"/>
      <c r="U19" s="4"/>
      <c r="V19" s="4"/>
      <c r="W19" s="4"/>
      <c r="X19" s="17"/>
      <c r="Y19" s="14"/>
      <c r="Z19" s="14"/>
      <c r="AA19" s="14"/>
      <c r="AB19" s="14"/>
    </row>
    <row r="20" spans="1:28" ht="15.75" customHeight="1">
      <c r="A20" s="11"/>
      <c r="B20" s="82">
        <f>F20+L22+F24</f>
        <v>0</v>
      </c>
      <c r="C20" s="82">
        <f>H20+J22+H24</f>
        <v>0</v>
      </c>
      <c r="D20" s="82">
        <f>J20+H22+J24</f>
        <v>0</v>
      </c>
      <c r="E20" s="83">
        <f>IF(C20="","",C20-D20)</f>
        <v>0</v>
      </c>
      <c r="F20" s="110">
        <f aca="true" t="shared" si="9" ref="F20:F25">IF(AND(H20=0,J20=0),0,IF($H20&gt;$J20,1,0))</f>
        <v>0</v>
      </c>
      <c r="G20" s="84">
        <f>A20</f>
        <v>0</v>
      </c>
      <c r="H20" s="85"/>
      <c r="I20" s="2" t="s">
        <v>7</v>
      </c>
      <c r="J20" s="85"/>
      <c r="K20" s="86">
        <f>A21</f>
        <v>0</v>
      </c>
      <c r="L20" s="87">
        <f aca="true" t="shared" si="10" ref="L20:L25">IF(AND(H20=0,J20=0),0,IF($H20&lt;$J20,1,0))</f>
        <v>0</v>
      </c>
      <c r="N20" s="53">
        <f aca="true" t="shared" si="11" ref="N20:R23">A53</f>
        <v>0</v>
      </c>
      <c r="O20" s="54">
        <f t="shared" si="11"/>
        <v>0</v>
      </c>
      <c r="P20" s="54">
        <f t="shared" si="11"/>
        <v>0</v>
      </c>
      <c r="Q20" s="54">
        <f t="shared" si="11"/>
        <v>0</v>
      </c>
      <c r="R20" s="55">
        <f t="shared" si="11"/>
        <v>0</v>
      </c>
      <c r="T20" s="16"/>
      <c r="U20" s="4"/>
      <c r="V20" s="4"/>
      <c r="W20" s="4"/>
      <c r="X20" s="17"/>
      <c r="Y20" s="14"/>
      <c r="Z20" s="14"/>
      <c r="AA20" s="14"/>
      <c r="AB20" s="14"/>
    </row>
    <row r="21" spans="1:28" ht="15.75" customHeight="1">
      <c r="A21" s="16"/>
      <c r="B21" s="88">
        <f>L20+F23+F25</f>
        <v>0</v>
      </c>
      <c r="C21" s="88">
        <f>J20+H23+H25</f>
        <v>0</v>
      </c>
      <c r="D21" s="88">
        <f>H20+J23+J25</f>
        <v>0</v>
      </c>
      <c r="E21" s="89">
        <f>IF(C21="","",C21-D21)</f>
        <v>0</v>
      </c>
      <c r="F21" s="110">
        <f t="shared" si="9"/>
        <v>0</v>
      </c>
      <c r="G21" s="90">
        <f>A22</f>
        <v>0</v>
      </c>
      <c r="H21" s="91"/>
      <c r="I21" s="19" t="s">
        <v>7</v>
      </c>
      <c r="J21" s="91"/>
      <c r="K21" s="92">
        <f>A23</f>
        <v>0</v>
      </c>
      <c r="L21" s="87">
        <f t="shared" si="10"/>
        <v>0</v>
      </c>
      <c r="N21" s="53">
        <f t="shared" si="11"/>
        <v>0</v>
      </c>
      <c r="O21" s="54">
        <f t="shared" si="11"/>
        <v>0</v>
      </c>
      <c r="P21" s="54">
        <f t="shared" si="11"/>
        <v>0</v>
      </c>
      <c r="Q21" s="54">
        <f t="shared" si="11"/>
        <v>0</v>
      </c>
      <c r="R21" s="55">
        <f t="shared" si="11"/>
        <v>0</v>
      </c>
      <c r="T21" s="16"/>
      <c r="U21" s="4"/>
      <c r="V21" s="4"/>
      <c r="W21" s="4"/>
      <c r="X21" s="17"/>
      <c r="Y21" s="14"/>
      <c r="Z21" s="14"/>
      <c r="AA21" s="14"/>
      <c r="AB21" s="14"/>
    </row>
    <row r="22" spans="1:28" ht="15.75" customHeight="1">
      <c r="A22" s="16"/>
      <c r="B22" s="88">
        <f>F21+L23+L24</f>
        <v>0</v>
      </c>
      <c r="C22" s="88">
        <f>H21+J23+J24</f>
        <v>0</v>
      </c>
      <c r="D22" s="88">
        <f>J21+H23+H24</f>
        <v>0</v>
      </c>
      <c r="E22" s="89">
        <f>IF(C22="","",C22-D22)</f>
        <v>0</v>
      </c>
      <c r="F22" s="110">
        <f t="shared" si="9"/>
        <v>0</v>
      </c>
      <c r="G22" s="90">
        <f>A23</f>
        <v>0</v>
      </c>
      <c r="H22" s="91"/>
      <c r="I22" s="19" t="s">
        <v>7</v>
      </c>
      <c r="J22" s="91"/>
      <c r="K22" s="92">
        <f>A20</f>
        <v>0</v>
      </c>
      <c r="L22" s="87">
        <f t="shared" si="10"/>
        <v>0</v>
      </c>
      <c r="N22" s="53">
        <f t="shared" si="11"/>
        <v>0</v>
      </c>
      <c r="O22" s="54">
        <f t="shared" si="11"/>
        <v>0</v>
      </c>
      <c r="P22" s="54">
        <f t="shared" si="11"/>
        <v>0</v>
      </c>
      <c r="Q22" s="54">
        <f t="shared" si="11"/>
        <v>0</v>
      </c>
      <c r="R22" s="55">
        <f t="shared" si="11"/>
        <v>0</v>
      </c>
      <c r="T22" s="16"/>
      <c r="U22" s="4"/>
      <c r="V22" s="4"/>
      <c r="W22" s="4"/>
      <c r="X22" s="17"/>
      <c r="Y22" s="14"/>
      <c r="Z22" s="14"/>
      <c r="AA22" s="14"/>
      <c r="AB22" s="14"/>
    </row>
    <row r="23" spans="1:28" ht="15.75" customHeight="1" thickBot="1">
      <c r="A23" s="23"/>
      <c r="B23" s="94">
        <f>L21+F22+L25</f>
        <v>0</v>
      </c>
      <c r="C23" s="94">
        <f>J21+H22+J25</f>
        <v>0</v>
      </c>
      <c r="D23" s="94">
        <f>H21+J22+H25</f>
        <v>0</v>
      </c>
      <c r="E23" s="95">
        <f>IF(C23="","",C23-D23)</f>
        <v>0</v>
      </c>
      <c r="F23" s="110">
        <f t="shared" si="9"/>
        <v>0</v>
      </c>
      <c r="G23" s="90">
        <f>A21</f>
        <v>0</v>
      </c>
      <c r="H23" s="91"/>
      <c r="I23" s="19" t="s">
        <v>7</v>
      </c>
      <c r="J23" s="91"/>
      <c r="K23" s="92">
        <f>A22</f>
        <v>0</v>
      </c>
      <c r="L23" s="87">
        <f t="shared" si="10"/>
        <v>0</v>
      </c>
      <c r="N23" s="53">
        <f t="shared" si="11"/>
        <v>0</v>
      </c>
      <c r="O23" s="54">
        <f t="shared" si="11"/>
        <v>0</v>
      </c>
      <c r="P23" s="54">
        <f t="shared" si="11"/>
        <v>0</v>
      </c>
      <c r="Q23" s="54">
        <f t="shared" si="11"/>
        <v>0</v>
      </c>
      <c r="R23" s="55">
        <f t="shared" si="11"/>
        <v>0</v>
      </c>
      <c r="T23" s="16"/>
      <c r="U23" s="4"/>
      <c r="V23" s="4"/>
      <c r="W23" s="4"/>
      <c r="X23" s="17"/>
      <c r="Y23" s="14"/>
      <c r="Z23" s="14"/>
      <c r="AA23" s="14"/>
      <c r="AB23" s="14"/>
    </row>
    <row r="24" spans="6:28" ht="15.75" customHeight="1">
      <c r="F24" s="110">
        <f t="shared" si="9"/>
        <v>0</v>
      </c>
      <c r="G24" s="90">
        <f>A20</f>
        <v>0</v>
      </c>
      <c r="H24" s="91"/>
      <c r="I24" s="19" t="s">
        <v>7</v>
      </c>
      <c r="J24" s="91"/>
      <c r="K24" s="92">
        <f>A22</f>
        <v>0</v>
      </c>
      <c r="L24" s="87">
        <f t="shared" si="10"/>
        <v>0</v>
      </c>
      <c r="N24" s="53">
        <f aca="true" t="shared" si="12" ref="N24:R27">A64</f>
        <v>0</v>
      </c>
      <c r="O24" s="54">
        <f t="shared" si="12"/>
        <v>0</v>
      </c>
      <c r="P24" s="54">
        <f t="shared" si="12"/>
        <v>0</v>
      </c>
      <c r="Q24" s="54">
        <f t="shared" si="12"/>
        <v>0</v>
      </c>
      <c r="R24" s="55">
        <f t="shared" si="12"/>
        <v>0</v>
      </c>
      <c r="T24" s="16"/>
      <c r="U24" s="4"/>
      <c r="V24" s="4"/>
      <c r="W24" s="4"/>
      <c r="X24" s="17"/>
      <c r="Y24" s="14"/>
      <c r="Z24" s="14"/>
      <c r="AA24" s="14"/>
      <c r="AB24" s="14"/>
    </row>
    <row r="25" spans="6:28" ht="15.75" customHeight="1" thickBot="1">
      <c r="F25" s="110">
        <f t="shared" si="9"/>
        <v>0</v>
      </c>
      <c r="G25" s="96">
        <f>A21</f>
        <v>0</v>
      </c>
      <c r="H25" s="97"/>
      <c r="I25" s="18" t="s">
        <v>7</v>
      </c>
      <c r="J25" s="97"/>
      <c r="K25" s="98">
        <f>A23</f>
        <v>0</v>
      </c>
      <c r="L25" s="87">
        <f t="shared" si="10"/>
        <v>0</v>
      </c>
      <c r="N25" s="53">
        <f t="shared" si="12"/>
        <v>0</v>
      </c>
      <c r="O25" s="54">
        <f t="shared" si="12"/>
        <v>0</v>
      </c>
      <c r="P25" s="54">
        <f t="shared" si="12"/>
        <v>0</v>
      </c>
      <c r="Q25" s="54">
        <f t="shared" si="12"/>
        <v>0</v>
      </c>
      <c r="R25" s="55">
        <f t="shared" si="12"/>
        <v>0</v>
      </c>
      <c r="T25" s="16"/>
      <c r="U25" s="4"/>
      <c r="V25" s="4"/>
      <c r="W25" s="4"/>
      <c r="X25" s="17"/>
      <c r="Y25" s="14"/>
      <c r="Z25" s="14"/>
      <c r="AA25" s="14"/>
      <c r="AB25" s="14"/>
    </row>
    <row r="26" spans="14:28" ht="13.5" customHeight="1" thickBot="1">
      <c r="N26" s="53">
        <f t="shared" si="12"/>
        <v>0</v>
      </c>
      <c r="O26" s="54">
        <f t="shared" si="12"/>
        <v>0</v>
      </c>
      <c r="P26" s="54">
        <f t="shared" si="12"/>
        <v>0</v>
      </c>
      <c r="Q26" s="54">
        <f t="shared" si="12"/>
        <v>0</v>
      </c>
      <c r="R26" s="55">
        <f t="shared" si="12"/>
        <v>0</v>
      </c>
      <c r="T26" s="16"/>
      <c r="U26" s="4"/>
      <c r="V26" s="4"/>
      <c r="W26" s="4"/>
      <c r="X26" s="17"/>
      <c r="Y26" s="14"/>
      <c r="Z26" s="14"/>
      <c r="AA26" s="14"/>
      <c r="AB26" s="14"/>
    </row>
    <row r="27" spans="1:28" ht="24" customHeight="1" thickBot="1">
      <c r="A27" s="133" t="s">
        <v>13</v>
      </c>
      <c r="B27" s="134"/>
      <c r="C27" s="134"/>
      <c r="D27" s="134"/>
      <c r="E27" s="135"/>
      <c r="G27" s="133" t="s">
        <v>1</v>
      </c>
      <c r="H27" s="134"/>
      <c r="I27" s="134"/>
      <c r="J27" s="134"/>
      <c r="K27" s="135"/>
      <c r="N27" s="53">
        <f t="shared" si="12"/>
        <v>0</v>
      </c>
      <c r="O27" s="54">
        <f t="shared" si="12"/>
        <v>0</v>
      </c>
      <c r="P27" s="54">
        <f t="shared" si="12"/>
        <v>0</v>
      </c>
      <c r="Q27" s="54">
        <f t="shared" si="12"/>
        <v>0</v>
      </c>
      <c r="R27" s="55">
        <f t="shared" si="12"/>
        <v>0</v>
      </c>
      <c r="T27" s="16"/>
      <c r="U27" s="4"/>
      <c r="V27" s="4"/>
      <c r="W27" s="4"/>
      <c r="X27" s="17"/>
      <c r="Y27" s="14"/>
      <c r="Z27" s="14"/>
      <c r="AA27" s="14"/>
      <c r="AB27" s="14"/>
    </row>
    <row r="28" spans="14:28" ht="13.5" customHeight="1" thickBot="1">
      <c r="N28" s="53">
        <f aca="true" t="shared" si="13" ref="N28:R31">A75</f>
        <v>0</v>
      </c>
      <c r="O28" s="54">
        <f t="shared" si="13"/>
        <v>0</v>
      </c>
      <c r="P28" s="54">
        <f t="shared" si="13"/>
        <v>0</v>
      </c>
      <c r="Q28" s="54">
        <f t="shared" si="13"/>
        <v>0</v>
      </c>
      <c r="R28" s="55">
        <f t="shared" si="13"/>
        <v>0</v>
      </c>
      <c r="T28" s="16"/>
      <c r="U28" s="4"/>
      <c r="V28" s="4"/>
      <c r="W28" s="4"/>
      <c r="X28" s="17"/>
      <c r="Y28" s="14"/>
      <c r="Z28" s="14"/>
      <c r="AA28" s="14"/>
      <c r="AB28" s="14"/>
    </row>
    <row r="29" spans="1:28" ht="13.5" customHeight="1" thickBot="1">
      <c r="A29" s="136" t="str">
        <f>A18</f>
        <v>JOGADOR</v>
      </c>
      <c r="B29" s="136" t="str">
        <f>B18</f>
        <v>VITÓRIAS</v>
      </c>
      <c r="C29" s="136" t="str">
        <f>C18</f>
        <v>PARTIDAS VENCIDAS</v>
      </c>
      <c r="D29" s="136" t="str">
        <f>D18</f>
        <v>PARTIDAS PERTIDAS</v>
      </c>
      <c r="E29" s="123" t="str">
        <f>E18</f>
        <v>SALDO</v>
      </c>
      <c r="F29" s="109"/>
      <c r="G29" s="125" t="s">
        <v>11</v>
      </c>
      <c r="H29" s="126"/>
      <c r="I29" s="126"/>
      <c r="J29" s="126"/>
      <c r="K29" s="127"/>
      <c r="N29" s="53">
        <f t="shared" si="13"/>
        <v>0</v>
      </c>
      <c r="O29" s="54">
        <f t="shared" si="13"/>
        <v>0</v>
      </c>
      <c r="P29" s="54">
        <f t="shared" si="13"/>
        <v>0</v>
      </c>
      <c r="Q29" s="54">
        <f t="shared" si="13"/>
        <v>0</v>
      </c>
      <c r="R29" s="55">
        <f t="shared" si="13"/>
        <v>0</v>
      </c>
      <c r="T29" s="16"/>
      <c r="U29" s="4"/>
      <c r="V29" s="4"/>
      <c r="W29" s="4"/>
      <c r="X29" s="17"/>
      <c r="Y29" s="14"/>
      <c r="Z29" s="14"/>
      <c r="AA29" s="14"/>
      <c r="AB29" s="14"/>
    </row>
    <row r="30" spans="1:28" ht="26.25" thickBot="1">
      <c r="A30" s="137"/>
      <c r="B30" s="137"/>
      <c r="C30" s="137"/>
      <c r="D30" s="137"/>
      <c r="E30" s="124"/>
      <c r="F30" s="109"/>
      <c r="G30" s="112" t="str">
        <f>A29</f>
        <v>JOGADOR</v>
      </c>
      <c r="H30" s="116" t="str">
        <f>H19</f>
        <v>SCORE</v>
      </c>
      <c r="I30" s="114"/>
      <c r="J30" s="112" t="str">
        <f>J19</f>
        <v>SCORE</v>
      </c>
      <c r="K30" s="116" t="str">
        <f>K19</f>
        <v>EQUIPE</v>
      </c>
      <c r="N30" s="53">
        <f t="shared" si="13"/>
        <v>0</v>
      </c>
      <c r="O30" s="54">
        <f t="shared" si="13"/>
        <v>0</v>
      </c>
      <c r="P30" s="54">
        <f t="shared" si="13"/>
        <v>0</v>
      </c>
      <c r="Q30" s="54">
        <f t="shared" si="13"/>
        <v>0</v>
      </c>
      <c r="R30" s="55">
        <f t="shared" si="13"/>
        <v>0</v>
      </c>
      <c r="T30" s="16"/>
      <c r="U30" s="4"/>
      <c r="V30" s="4"/>
      <c r="W30" s="4"/>
      <c r="X30" s="17"/>
      <c r="Y30" s="14"/>
      <c r="Z30" s="14"/>
      <c r="AA30" s="14"/>
      <c r="AB30" s="14"/>
    </row>
    <row r="31" spans="1:28" ht="15.75" customHeight="1">
      <c r="A31" s="11"/>
      <c r="B31" s="82">
        <f>F31+L33+F35</f>
        <v>0</v>
      </c>
      <c r="C31" s="82">
        <f>H31+J33+H35</f>
        <v>0</v>
      </c>
      <c r="D31" s="82">
        <f>J31+H33+J35</f>
        <v>0</v>
      </c>
      <c r="E31" s="83">
        <f>IF(C31="","",C31-D31)</f>
        <v>0</v>
      </c>
      <c r="F31" s="110">
        <f aca="true" t="shared" si="14" ref="F31:F36">IF(AND(H31=0,J31=0),0,IF($H31&gt;$J31,1,0))</f>
        <v>0</v>
      </c>
      <c r="G31" s="84">
        <f>A31</f>
        <v>0</v>
      </c>
      <c r="H31" s="85"/>
      <c r="I31" s="2" t="s">
        <v>7</v>
      </c>
      <c r="J31" s="85"/>
      <c r="K31" s="86">
        <f>A32</f>
        <v>0</v>
      </c>
      <c r="L31" s="87">
        <f aca="true" t="shared" si="15" ref="L31:L36">IF(AND(H31=0,J31=0),0,IF($H31&lt;$J31,1,0))</f>
        <v>0</v>
      </c>
      <c r="N31" s="53">
        <f t="shared" si="13"/>
        <v>0</v>
      </c>
      <c r="O31" s="54">
        <f t="shared" si="13"/>
        <v>0</v>
      </c>
      <c r="P31" s="54">
        <f t="shared" si="13"/>
        <v>0</v>
      </c>
      <c r="Q31" s="54">
        <f t="shared" si="13"/>
        <v>0</v>
      </c>
      <c r="R31" s="55">
        <f t="shared" si="13"/>
        <v>0</v>
      </c>
      <c r="T31" s="16"/>
      <c r="U31" s="4"/>
      <c r="V31" s="4"/>
      <c r="W31" s="4"/>
      <c r="X31" s="17"/>
      <c r="Y31" s="14"/>
      <c r="Z31" s="14"/>
      <c r="AA31" s="14"/>
      <c r="AB31" s="14"/>
    </row>
    <row r="32" spans="1:28" ht="15.75" customHeight="1">
      <c r="A32" s="16"/>
      <c r="B32" s="88">
        <f>L31+F34+F36</f>
        <v>0</v>
      </c>
      <c r="C32" s="88">
        <f>J31+H34+H36</f>
        <v>0</v>
      </c>
      <c r="D32" s="88">
        <f>H31+J34+J36</f>
        <v>0</v>
      </c>
      <c r="E32" s="89">
        <f>IF(C32="","",C32-D32)</f>
        <v>0</v>
      </c>
      <c r="F32" s="110">
        <f t="shared" si="14"/>
        <v>0</v>
      </c>
      <c r="G32" s="90">
        <f>A33</f>
        <v>0</v>
      </c>
      <c r="H32" s="91"/>
      <c r="I32" s="19" t="s">
        <v>7</v>
      </c>
      <c r="J32" s="91"/>
      <c r="K32" s="92">
        <f>A34</f>
        <v>0</v>
      </c>
      <c r="L32" s="87">
        <f t="shared" si="15"/>
        <v>0</v>
      </c>
      <c r="N32" s="53">
        <f aca="true" t="shared" si="16" ref="N32:R35">A86</f>
        <v>0</v>
      </c>
      <c r="O32" s="54">
        <f t="shared" si="16"/>
        <v>0</v>
      </c>
      <c r="P32" s="54">
        <f t="shared" si="16"/>
        <v>0</v>
      </c>
      <c r="Q32" s="54">
        <f t="shared" si="16"/>
        <v>0</v>
      </c>
      <c r="R32" s="55">
        <f t="shared" si="16"/>
        <v>0</v>
      </c>
      <c r="T32" s="16"/>
      <c r="U32" s="4"/>
      <c r="V32" s="4"/>
      <c r="W32" s="4"/>
      <c r="X32" s="17"/>
      <c r="Y32" s="14"/>
      <c r="Z32" s="14"/>
      <c r="AA32" s="14"/>
      <c r="AB32" s="14"/>
    </row>
    <row r="33" spans="1:28" ht="15.75" customHeight="1">
      <c r="A33" s="16"/>
      <c r="B33" s="88">
        <f>F32+L34+L35</f>
        <v>0</v>
      </c>
      <c r="C33" s="88">
        <f>H32+J34+J35</f>
        <v>0</v>
      </c>
      <c r="D33" s="88">
        <f>J32+H34+H35</f>
        <v>0</v>
      </c>
      <c r="E33" s="89">
        <f>IF(C33="","",C33-D33)</f>
        <v>0</v>
      </c>
      <c r="F33" s="110">
        <f t="shared" si="14"/>
        <v>0</v>
      </c>
      <c r="G33" s="90">
        <f>A34</f>
        <v>0</v>
      </c>
      <c r="H33" s="91"/>
      <c r="I33" s="19" t="s">
        <v>7</v>
      </c>
      <c r="J33" s="91"/>
      <c r="K33" s="92">
        <f>A31</f>
        <v>0</v>
      </c>
      <c r="L33" s="87">
        <f t="shared" si="15"/>
        <v>0</v>
      </c>
      <c r="N33" s="53">
        <f t="shared" si="16"/>
        <v>0</v>
      </c>
      <c r="O33" s="54">
        <f t="shared" si="16"/>
        <v>0</v>
      </c>
      <c r="P33" s="54">
        <f t="shared" si="16"/>
        <v>0</v>
      </c>
      <c r="Q33" s="54">
        <f t="shared" si="16"/>
        <v>0</v>
      </c>
      <c r="R33" s="55">
        <f t="shared" si="16"/>
        <v>0</v>
      </c>
      <c r="T33" s="16"/>
      <c r="U33" s="4"/>
      <c r="V33" s="4"/>
      <c r="W33" s="4"/>
      <c r="X33" s="17"/>
      <c r="Y33" s="14"/>
      <c r="Z33" s="14"/>
      <c r="AA33" s="14"/>
      <c r="AB33" s="14"/>
    </row>
    <row r="34" spans="1:28" ht="15.75" customHeight="1" thickBot="1">
      <c r="A34" s="23"/>
      <c r="B34" s="94">
        <f>L32+F33+L36</f>
        <v>0</v>
      </c>
      <c r="C34" s="94">
        <f>J32+H33+J36</f>
        <v>0</v>
      </c>
      <c r="D34" s="94">
        <f>H32+J33+H36</f>
        <v>0</v>
      </c>
      <c r="E34" s="95">
        <f>IF(C34="","",C34-D34)</f>
        <v>0</v>
      </c>
      <c r="F34" s="110">
        <f t="shared" si="14"/>
        <v>0</v>
      </c>
      <c r="G34" s="90">
        <f>A32</f>
        <v>0</v>
      </c>
      <c r="H34" s="91"/>
      <c r="I34" s="19" t="s">
        <v>7</v>
      </c>
      <c r="J34" s="91"/>
      <c r="K34" s="92">
        <f>A33</f>
        <v>0</v>
      </c>
      <c r="L34" s="87">
        <f t="shared" si="15"/>
        <v>0</v>
      </c>
      <c r="N34" s="53">
        <f t="shared" si="16"/>
        <v>0</v>
      </c>
      <c r="O34" s="54">
        <f t="shared" si="16"/>
        <v>0</v>
      </c>
      <c r="P34" s="54">
        <f t="shared" si="16"/>
        <v>0</v>
      </c>
      <c r="Q34" s="54">
        <f t="shared" si="16"/>
        <v>0</v>
      </c>
      <c r="R34" s="55">
        <f t="shared" si="16"/>
        <v>0</v>
      </c>
      <c r="T34" s="16"/>
      <c r="U34" s="4"/>
      <c r="V34" s="4"/>
      <c r="W34" s="4"/>
      <c r="X34" s="17"/>
      <c r="Y34" s="14"/>
      <c r="Z34" s="14"/>
      <c r="AA34" s="14"/>
      <c r="AB34" s="14"/>
    </row>
    <row r="35" spans="6:28" ht="15.75" customHeight="1" thickBot="1">
      <c r="F35" s="110">
        <f t="shared" si="14"/>
        <v>0</v>
      </c>
      <c r="G35" s="90">
        <f>A31</f>
        <v>0</v>
      </c>
      <c r="H35" s="91"/>
      <c r="I35" s="19" t="s">
        <v>7</v>
      </c>
      <c r="J35" s="91"/>
      <c r="K35" s="92">
        <f>A33</f>
        <v>0</v>
      </c>
      <c r="L35" s="87">
        <f t="shared" si="15"/>
        <v>0</v>
      </c>
      <c r="N35" s="56">
        <f t="shared" si="16"/>
        <v>0</v>
      </c>
      <c r="O35" s="57">
        <f t="shared" si="16"/>
        <v>0</v>
      </c>
      <c r="P35" s="57">
        <f t="shared" si="16"/>
        <v>0</v>
      </c>
      <c r="Q35" s="57">
        <f t="shared" si="16"/>
        <v>0</v>
      </c>
      <c r="R35" s="58">
        <f t="shared" si="16"/>
        <v>0</v>
      </c>
      <c r="T35" s="23"/>
      <c r="U35" s="21"/>
      <c r="V35" s="21"/>
      <c r="W35" s="21"/>
      <c r="X35" s="22"/>
      <c r="Y35" s="14"/>
      <c r="Z35" s="14"/>
      <c r="AA35" s="14"/>
      <c r="AB35" s="14"/>
    </row>
    <row r="36" spans="6:12" ht="15.75" customHeight="1" thickBot="1">
      <c r="F36" s="110">
        <f t="shared" si="14"/>
        <v>0</v>
      </c>
      <c r="G36" s="96">
        <f>A32</f>
        <v>0</v>
      </c>
      <c r="H36" s="97"/>
      <c r="I36" s="18" t="s">
        <v>7</v>
      </c>
      <c r="J36" s="97"/>
      <c r="K36" s="98">
        <f>A34</f>
        <v>0</v>
      </c>
      <c r="L36" s="87">
        <f t="shared" si="15"/>
        <v>0</v>
      </c>
    </row>
    <row r="37" ht="13.5" customHeight="1" thickBot="1"/>
    <row r="38" spans="1:11" ht="24" customHeight="1" thickBot="1">
      <c r="A38" s="133" t="s">
        <v>14</v>
      </c>
      <c r="B38" s="134"/>
      <c r="C38" s="134"/>
      <c r="D38" s="134"/>
      <c r="E38" s="135"/>
      <c r="G38" s="133" t="s">
        <v>1</v>
      </c>
      <c r="H38" s="134"/>
      <c r="I38" s="134"/>
      <c r="J38" s="134"/>
      <c r="K38" s="135"/>
    </row>
    <row r="39" ht="13.5" customHeight="1" thickBot="1"/>
    <row r="40" spans="1:11" ht="16.5" thickBot="1">
      <c r="A40" s="136" t="str">
        <f>A29</f>
        <v>JOGADOR</v>
      </c>
      <c r="B40" s="136" t="str">
        <f>B29</f>
        <v>VITÓRIAS</v>
      </c>
      <c r="C40" s="136" t="str">
        <f>C29</f>
        <v>PARTIDAS VENCIDAS</v>
      </c>
      <c r="D40" s="136" t="str">
        <f>D29</f>
        <v>PARTIDAS PERTIDAS</v>
      </c>
      <c r="E40" s="123" t="str">
        <f>E29</f>
        <v>SALDO</v>
      </c>
      <c r="F40" s="109"/>
      <c r="G40" s="125" t="s">
        <v>11</v>
      </c>
      <c r="H40" s="126"/>
      <c r="I40" s="126"/>
      <c r="J40" s="126"/>
      <c r="K40" s="127"/>
    </row>
    <row r="41" spans="1:11" ht="26.25" thickBot="1">
      <c r="A41" s="137"/>
      <c r="B41" s="137"/>
      <c r="C41" s="137"/>
      <c r="D41" s="137"/>
      <c r="E41" s="124"/>
      <c r="F41" s="109"/>
      <c r="G41" s="112" t="str">
        <f>A40</f>
        <v>JOGADOR</v>
      </c>
      <c r="H41" s="116" t="str">
        <f>H30</f>
        <v>SCORE</v>
      </c>
      <c r="I41" s="114"/>
      <c r="J41" s="112" t="str">
        <f>J30</f>
        <v>SCORE</v>
      </c>
      <c r="K41" s="116" t="str">
        <f>K30</f>
        <v>EQUIPE</v>
      </c>
    </row>
    <row r="42" spans="1:12" ht="15.75">
      <c r="A42" s="16"/>
      <c r="B42" s="82">
        <f>F42+L44+F46</f>
        <v>0</v>
      </c>
      <c r="C42" s="82">
        <f>H42+J44+H46</f>
        <v>0</v>
      </c>
      <c r="D42" s="82">
        <f>J42+H44+J46</f>
        <v>0</v>
      </c>
      <c r="E42" s="83">
        <f>IF(C42="","",C42-D42)</f>
        <v>0</v>
      </c>
      <c r="F42" s="110">
        <f aca="true" t="shared" si="17" ref="F42:F47">IF(AND(H42=0,J42=0),0,IF($H42&gt;$J42,1,0))</f>
        <v>0</v>
      </c>
      <c r="G42" s="84">
        <f>A42</f>
        <v>0</v>
      </c>
      <c r="H42" s="85"/>
      <c r="I42" s="2" t="s">
        <v>7</v>
      </c>
      <c r="J42" s="85"/>
      <c r="K42" s="86">
        <f>A43</f>
        <v>0</v>
      </c>
      <c r="L42" s="87">
        <f aca="true" t="shared" si="18" ref="L42:L47">IF(AND(H42=0,J42=0),0,IF($H42&lt;$J42,1,0))</f>
        <v>0</v>
      </c>
    </row>
    <row r="43" spans="1:12" ht="15.75">
      <c r="A43" s="16"/>
      <c r="B43" s="88">
        <f>L42+F45+F47</f>
        <v>0</v>
      </c>
      <c r="C43" s="88">
        <f>J42+H45+H47</f>
        <v>0</v>
      </c>
      <c r="D43" s="88">
        <f>H42+J45+J47</f>
        <v>0</v>
      </c>
      <c r="E43" s="89">
        <f>IF(C43="","",C43-D43)</f>
        <v>0</v>
      </c>
      <c r="F43" s="110">
        <f t="shared" si="17"/>
        <v>0</v>
      </c>
      <c r="G43" s="90">
        <f>A44</f>
        <v>0</v>
      </c>
      <c r="H43" s="91"/>
      <c r="I43" s="19" t="s">
        <v>7</v>
      </c>
      <c r="J43" s="91"/>
      <c r="K43" s="92">
        <f>A45</f>
        <v>0</v>
      </c>
      <c r="L43" s="87">
        <f t="shared" si="18"/>
        <v>0</v>
      </c>
    </row>
    <row r="44" spans="1:12" ht="15.75">
      <c r="A44" s="16"/>
      <c r="B44" s="88">
        <f>F43+L45+L46</f>
        <v>0</v>
      </c>
      <c r="C44" s="88">
        <f>H43+J45+J46</f>
        <v>0</v>
      </c>
      <c r="D44" s="88">
        <f>J43+H45+H46</f>
        <v>0</v>
      </c>
      <c r="E44" s="89">
        <f>IF(C44="","",C44-D44)</f>
        <v>0</v>
      </c>
      <c r="F44" s="110">
        <f t="shared" si="17"/>
        <v>0</v>
      </c>
      <c r="G44" s="90">
        <f>A45</f>
        <v>0</v>
      </c>
      <c r="H44" s="91"/>
      <c r="I44" s="19" t="s">
        <v>7</v>
      </c>
      <c r="J44" s="91"/>
      <c r="K44" s="92">
        <f>A42</f>
        <v>0</v>
      </c>
      <c r="L44" s="87">
        <f t="shared" si="18"/>
        <v>0</v>
      </c>
    </row>
    <row r="45" spans="1:12" ht="16.5" thickBot="1">
      <c r="A45" s="20"/>
      <c r="B45" s="94">
        <f>L43+F44+L47</f>
        <v>0</v>
      </c>
      <c r="C45" s="94">
        <f>J43+H44+J47</f>
        <v>0</v>
      </c>
      <c r="D45" s="94">
        <f>H43+J44+H47</f>
        <v>0</v>
      </c>
      <c r="E45" s="95">
        <f>IF(C45="","",C45-D45)</f>
        <v>0</v>
      </c>
      <c r="F45" s="110">
        <f t="shared" si="17"/>
        <v>0</v>
      </c>
      <c r="G45" s="90">
        <f>A43</f>
        <v>0</v>
      </c>
      <c r="H45" s="91"/>
      <c r="I45" s="19" t="s">
        <v>7</v>
      </c>
      <c r="J45" s="91"/>
      <c r="K45" s="92">
        <f>A44</f>
        <v>0</v>
      </c>
      <c r="L45" s="87">
        <f t="shared" si="18"/>
        <v>0</v>
      </c>
    </row>
    <row r="46" spans="6:12" ht="15.75">
      <c r="F46" s="110">
        <f t="shared" si="17"/>
        <v>0</v>
      </c>
      <c r="G46" s="90">
        <f>A42</f>
        <v>0</v>
      </c>
      <c r="H46" s="91"/>
      <c r="I46" s="19" t="s">
        <v>7</v>
      </c>
      <c r="J46" s="91"/>
      <c r="K46" s="92">
        <f>A44</f>
        <v>0</v>
      </c>
      <c r="L46" s="87">
        <f t="shared" si="18"/>
        <v>0</v>
      </c>
    </row>
    <row r="47" spans="6:12" ht="16.5" thickBot="1">
      <c r="F47" s="110">
        <f t="shared" si="17"/>
        <v>0</v>
      </c>
      <c r="G47" s="96">
        <f>A43</f>
        <v>0</v>
      </c>
      <c r="H47" s="97"/>
      <c r="I47" s="18" t="s">
        <v>7</v>
      </c>
      <c r="J47" s="97"/>
      <c r="K47" s="98">
        <f>A45</f>
        <v>0</v>
      </c>
      <c r="L47" s="87">
        <f t="shared" si="18"/>
        <v>0</v>
      </c>
    </row>
    <row r="48" ht="16.5" thickBot="1"/>
    <row r="49" spans="1:11" ht="24" thickBot="1">
      <c r="A49" s="133" t="s">
        <v>15</v>
      </c>
      <c r="B49" s="134"/>
      <c r="C49" s="134"/>
      <c r="D49" s="134"/>
      <c r="E49" s="135"/>
      <c r="G49" s="133" t="s">
        <v>1</v>
      </c>
      <c r="H49" s="134"/>
      <c r="I49" s="134"/>
      <c r="J49" s="134"/>
      <c r="K49" s="135"/>
    </row>
    <row r="50" ht="16.5" thickBot="1"/>
    <row r="51" spans="1:11" ht="16.5" thickBot="1">
      <c r="A51" s="136" t="str">
        <f>A40</f>
        <v>JOGADOR</v>
      </c>
      <c r="B51" s="136" t="str">
        <f>B40</f>
        <v>VITÓRIAS</v>
      </c>
      <c r="C51" s="136" t="str">
        <f>C40</f>
        <v>PARTIDAS VENCIDAS</v>
      </c>
      <c r="D51" s="136" t="str">
        <f>D40</f>
        <v>PARTIDAS PERTIDAS</v>
      </c>
      <c r="E51" s="123" t="str">
        <f>E40</f>
        <v>SALDO</v>
      </c>
      <c r="F51" s="109"/>
      <c r="G51" s="125" t="s">
        <v>11</v>
      </c>
      <c r="H51" s="126"/>
      <c r="I51" s="126"/>
      <c r="J51" s="126"/>
      <c r="K51" s="127"/>
    </row>
    <row r="52" spans="1:11" ht="26.25" thickBot="1">
      <c r="A52" s="137"/>
      <c r="B52" s="137"/>
      <c r="C52" s="137"/>
      <c r="D52" s="137"/>
      <c r="E52" s="124"/>
      <c r="F52" s="109"/>
      <c r="G52" s="112" t="str">
        <f>A51</f>
        <v>JOGADOR</v>
      </c>
      <c r="H52" s="116" t="str">
        <f>H41</f>
        <v>SCORE</v>
      </c>
      <c r="I52" s="114"/>
      <c r="J52" s="112" t="str">
        <f>J41</f>
        <v>SCORE</v>
      </c>
      <c r="K52" s="116" t="str">
        <f>K41</f>
        <v>EQUIPE</v>
      </c>
    </row>
    <row r="53" spans="1:12" ht="15.75">
      <c r="A53" s="11"/>
      <c r="B53" s="88">
        <f>F53+L55+F57</f>
        <v>0</v>
      </c>
      <c r="C53" s="88">
        <f>H53+J55+H57</f>
        <v>0</v>
      </c>
      <c r="D53" s="88">
        <f>J53+H55+J57</f>
        <v>0</v>
      </c>
      <c r="E53" s="89">
        <f>IF(C53="","",C53-D53)</f>
        <v>0</v>
      </c>
      <c r="F53" s="110">
        <f aca="true" t="shared" si="19" ref="F53:F58">IF(AND(H53=0,J53=0),0,IF($H53&gt;$J53,1,0))</f>
        <v>0</v>
      </c>
      <c r="G53" s="84">
        <f>A53</f>
        <v>0</v>
      </c>
      <c r="H53" s="85"/>
      <c r="I53" s="2" t="s">
        <v>7</v>
      </c>
      <c r="J53" s="85"/>
      <c r="K53" s="86">
        <f>A54</f>
        <v>0</v>
      </c>
      <c r="L53" s="87">
        <f aca="true" t="shared" si="20" ref="L53:L58">IF(AND(H53=0,J53=0),0,IF($H53&lt;$J53,1,0))</f>
        <v>0</v>
      </c>
    </row>
    <row r="54" spans="1:12" ht="15.75">
      <c r="A54" s="16"/>
      <c r="B54" s="88">
        <f>L53+F56+F58</f>
        <v>0</v>
      </c>
      <c r="C54" s="88">
        <f>J53+H56+H58</f>
        <v>0</v>
      </c>
      <c r="D54" s="88">
        <f>H53+J56+J58</f>
        <v>0</v>
      </c>
      <c r="E54" s="89">
        <f>IF(C54="","",C54-D54)</f>
        <v>0</v>
      </c>
      <c r="F54" s="110">
        <f t="shared" si="19"/>
        <v>0</v>
      </c>
      <c r="G54" s="90">
        <f>A55</f>
        <v>0</v>
      </c>
      <c r="H54" s="91"/>
      <c r="I54" s="19" t="s">
        <v>7</v>
      </c>
      <c r="J54" s="91"/>
      <c r="K54" s="92">
        <f>A56</f>
        <v>0</v>
      </c>
      <c r="L54" s="87">
        <f t="shared" si="20"/>
        <v>0</v>
      </c>
    </row>
    <row r="55" spans="1:12" ht="15.75">
      <c r="A55" s="16"/>
      <c r="B55" s="88">
        <f>F54+L56+L57</f>
        <v>0</v>
      </c>
      <c r="C55" s="88">
        <f>H54+J56+J57</f>
        <v>0</v>
      </c>
      <c r="D55" s="88">
        <f>J54+H56+H57</f>
        <v>0</v>
      </c>
      <c r="E55" s="89">
        <f>IF(C55="","",C55-D55)</f>
        <v>0</v>
      </c>
      <c r="F55" s="110">
        <f t="shared" si="19"/>
        <v>0</v>
      </c>
      <c r="G55" s="90">
        <f>A56</f>
        <v>0</v>
      </c>
      <c r="H55" s="91"/>
      <c r="I55" s="19" t="s">
        <v>7</v>
      </c>
      <c r="J55" s="91"/>
      <c r="K55" s="92">
        <f>A53</f>
        <v>0</v>
      </c>
      <c r="L55" s="87">
        <f t="shared" si="20"/>
        <v>0</v>
      </c>
    </row>
    <row r="56" spans="1:12" ht="16.5" thickBot="1">
      <c r="A56" s="23"/>
      <c r="B56" s="94">
        <f>L54+F55+L58</f>
        <v>0</v>
      </c>
      <c r="C56" s="94">
        <f>J54+H55+J58</f>
        <v>0</v>
      </c>
      <c r="D56" s="94">
        <f>H54+J55+H58</f>
        <v>0</v>
      </c>
      <c r="E56" s="95">
        <f>IF(C56="","",C56-D56)</f>
        <v>0</v>
      </c>
      <c r="F56" s="110">
        <f t="shared" si="19"/>
        <v>0</v>
      </c>
      <c r="G56" s="90">
        <f>A54</f>
        <v>0</v>
      </c>
      <c r="H56" s="91"/>
      <c r="I56" s="19" t="s">
        <v>7</v>
      </c>
      <c r="J56" s="91"/>
      <c r="K56" s="92">
        <f>A55</f>
        <v>0</v>
      </c>
      <c r="L56" s="87">
        <f t="shared" si="20"/>
        <v>0</v>
      </c>
    </row>
    <row r="57" spans="6:12" ht="15.75">
      <c r="F57" s="110">
        <f t="shared" si="19"/>
        <v>0</v>
      </c>
      <c r="G57" s="90">
        <f>A53</f>
        <v>0</v>
      </c>
      <c r="H57" s="91"/>
      <c r="I57" s="19" t="s">
        <v>7</v>
      </c>
      <c r="J57" s="91"/>
      <c r="K57" s="92">
        <f>A55</f>
        <v>0</v>
      </c>
      <c r="L57" s="87">
        <f t="shared" si="20"/>
        <v>0</v>
      </c>
    </row>
    <row r="58" spans="6:12" ht="16.5" thickBot="1">
      <c r="F58" s="110">
        <f t="shared" si="19"/>
        <v>0</v>
      </c>
      <c r="G58" s="96">
        <f>A54</f>
        <v>0</v>
      </c>
      <c r="H58" s="97"/>
      <c r="I58" s="18" t="s">
        <v>7</v>
      </c>
      <c r="J58" s="97"/>
      <c r="K58" s="98">
        <f>A56</f>
        <v>0</v>
      </c>
      <c r="L58" s="87">
        <f t="shared" si="20"/>
        <v>0</v>
      </c>
    </row>
    <row r="59" ht="16.5" thickBot="1"/>
    <row r="60" spans="1:11" ht="24" thickBot="1">
      <c r="A60" s="133" t="s">
        <v>16</v>
      </c>
      <c r="B60" s="134"/>
      <c r="C60" s="134"/>
      <c r="D60" s="134"/>
      <c r="E60" s="135"/>
      <c r="G60" s="133" t="s">
        <v>1</v>
      </c>
      <c r="H60" s="134"/>
      <c r="I60" s="134"/>
      <c r="J60" s="134"/>
      <c r="K60" s="135"/>
    </row>
    <row r="61" ht="16.5" thickBot="1"/>
    <row r="62" spans="1:11" ht="16.5" thickBot="1">
      <c r="A62" s="136" t="str">
        <f>A51</f>
        <v>JOGADOR</v>
      </c>
      <c r="B62" s="136" t="str">
        <f>B51</f>
        <v>VITÓRIAS</v>
      </c>
      <c r="C62" s="136" t="str">
        <f>C51</f>
        <v>PARTIDAS VENCIDAS</v>
      </c>
      <c r="D62" s="136" t="str">
        <f>D51</f>
        <v>PARTIDAS PERTIDAS</v>
      </c>
      <c r="E62" s="123" t="str">
        <f>E51</f>
        <v>SALDO</v>
      </c>
      <c r="F62" s="109"/>
      <c r="G62" s="125" t="s">
        <v>11</v>
      </c>
      <c r="H62" s="126"/>
      <c r="I62" s="126"/>
      <c r="J62" s="126"/>
      <c r="K62" s="127"/>
    </row>
    <row r="63" spans="1:11" ht="26.25" thickBot="1">
      <c r="A63" s="137"/>
      <c r="B63" s="137"/>
      <c r="C63" s="137"/>
      <c r="D63" s="137"/>
      <c r="E63" s="124"/>
      <c r="F63" s="109"/>
      <c r="G63" s="112" t="str">
        <f>A62</f>
        <v>JOGADOR</v>
      </c>
      <c r="H63" s="116" t="str">
        <f>H52</f>
        <v>SCORE</v>
      </c>
      <c r="I63" s="114"/>
      <c r="J63" s="112" t="str">
        <f>J52</f>
        <v>SCORE</v>
      </c>
      <c r="K63" s="116" t="str">
        <f>K52</f>
        <v>EQUIPE</v>
      </c>
    </row>
    <row r="64" spans="1:12" ht="15.75">
      <c r="A64" s="11"/>
      <c r="B64" s="82">
        <f>F64+L66+F68</f>
        <v>0</v>
      </c>
      <c r="C64" s="82">
        <f>H64+J66+H68</f>
        <v>0</v>
      </c>
      <c r="D64" s="82">
        <f>J64+H66+J68</f>
        <v>0</v>
      </c>
      <c r="E64" s="83">
        <f>IF(C64="","",C64-D64)</f>
        <v>0</v>
      </c>
      <c r="F64" s="110">
        <f>IF(AND(H86=0,J86=0),0,IF($H64&gt;$J64,1,0))</f>
        <v>0</v>
      </c>
      <c r="G64" s="84">
        <f>A64</f>
        <v>0</v>
      </c>
      <c r="H64" s="85"/>
      <c r="I64" s="2" t="s">
        <v>7</v>
      </c>
      <c r="J64" s="85"/>
      <c r="K64" s="86">
        <f>A65</f>
        <v>0</v>
      </c>
      <c r="L64" s="87">
        <f>IF(AND(H86=0,J86=0),0,IF($H64&lt;$J64,1,0))</f>
        <v>0</v>
      </c>
    </row>
    <row r="65" spans="1:12" ht="15.75">
      <c r="A65" s="16"/>
      <c r="B65" s="88">
        <f>L64+F67+F69</f>
        <v>0</v>
      </c>
      <c r="C65" s="88">
        <f>J64+H67+H69</f>
        <v>0</v>
      </c>
      <c r="D65" s="88">
        <f>H64+J67+J69</f>
        <v>0</v>
      </c>
      <c r="E65" s="89">
        <f>IF(C65="","",C65-D65)</f>
        <v>0</v>
      </c>
      <c r="F65" s="110">
        <f>IF(AND(H65=0,J65=0),0,IF($H65&gt;$J65,1,0))</f>
        <v>0</v>
      </c>
      <c r="G65" s="90">
        <f>A66</f>
        <v>0</v>
      </c>
      <c r="H65" s="91"/>
      <c r="I65" s="19" t="s">
        <v>7</v>
      </c>
      <c r="J65" s="91"/>
      <c r="K65" s="92">
        <f>A67</f>
        <v>0</v>
      </c>
      <c r="L65" s="87">
        <f>IF(AND(H65=0,J65=0),0,IF($H65&lt;$J65,1,0))</f>
        <v>0</v>
      </c>
    </row>
    <row r="66" spans="1:12" ht="15.75">
      <c r="A66" s="16"/>
      <c r="B66" s="88">
        <f>F65+L67+L68</f>
        <v>0</v>
      </c>
      <c r="C66" s="88">
        <f>H65+J67+J68</f>
        <v>0</v>
      </c>
      <c r="D66" s="88">
        <f>J65+H67+H68</f>
        <v>0</v>
      </c>
      <c r="E66" s="89">
        <f>IF(C66="","",C66-D66)</f>
        <v>0</v>
      </c>
      <c r="F66" s="110">
        <f>IF(AND(H66=0,J66=0),0,IF($H66&gt;$J66,1,0))</f>
        <v>0</v>
      </c>
      <c r="G66" s="90">
        <f>A67</f>
        <v>0</v>
      </c>
      <c r="H66" s="91"/>
      <c r="I66" s="19" t="s">
        <v>7</v>
      </c>
      <c r="J66" s="91"/>
      <c r="K66" s="92">
        <f>A64</f>
        <v>0</v>
      </c>
      <c r="L66" s="87">
        <f>IF(AND(H66=0,J66=0),0,IF($H66&lt;$J66,1,0))</f>
        <v>0</v>
      </c>
    </row>
    <row r="67" spans="1:12" ht="16.5" thickBot="1">
      <c r="A67" s="23"/>
      <c r="B67" s="94">
        <f>L65+F66+L69</f>
        <v>0</v>
      </c>
      <c r="C67" s="94">
        <f>J65+H66+J69</f>
        <v>0</v>
      </c>
      <c r="D67" s="94">
        <f>H65+J66+H69</f>
        <v>0</v>
      </c>
      <c r="E67" s="95">
        <f>IF(C67="","",C67-D67)</f>
        <v>0</v>
      </c>
      <c r="F67" s="110">
        <f>IF(AND(H67=0,J67=0),0,IF($H67&gt;$J67,1,0))</f>
        <v>0</v>
      </c>
      <c r="G67" s="90">
        <f>A65</f>
        <v>0</v>
      </c>
      <c r="H67" s="91"/>
      <c r="I67" s="19" t="s">
        <v>7</v>
      </c>
      <c r="J67" s="91"/>
      <c r="K67" s="92">
        <f>A66</f>
        <v>0</v>
      </c>
      <c r="L67" s="87">
        <f>IF(AND(H67=0,J67=0),0,IF($H67&lt;$J67,1,0))</f>
        <v>0</v>
      </c>
    </row>
    <row r="68" spans="6:12" ht="15.75">
      <c r="F68" s="110">
        <f>IF(AND(H68=0,J68=0),0,IF($H68&gt;$J68,1,0))</f>
        <v>0</v>
      </c>
      <c r="G68" s="90">
        <f>A64</f>
        <v>0</v>
      </c>
      <c r="H68" s="91"/>
      <c r="I68" s="19" t="s">
        <v>7</v>
      </c>
      <c r="J68" s="91"/>
      <c r="K68" s="92">
        <f>A66</f>
        <v>0</v>
      </c>
      <c r="L68" s="87">
        <f>IF(AND(H68=0,J68=0),0,IF($H68&lt;$J68,1,0))</f>
        <v>0</v>
      </c>
    </row>
    <row r="69" spans="6:12" ht="16.5" thickBot="1">
      <c r="F69" s="110">
        <f>IF(AND(H69=0,J69=0),0,IF($H69&gt;$J69,1,0))</f>
        <v>0</v>
      </c>
      <c r="G69" s="96">
        <f>A65</f>
        <v>0</v>
      </c>
      <c r="H69" s="97"/>
      <c r="I69" s="18" t="s">
        <v>7</v>
      </c>
      <c r="J69" s="97"/>
      <c r="K69" s="98">
        <f>A67</f>
        <v>0</v>
      </c>
      <c r="L69" s="87">
        <f>IF(AND(H69=0,J69=0),0,IF($H69&lt;$J69,1,0))</f>
        <v>0</v>
      </c>
    </row>
    <row r="70" ht="16.5" thickBot="1"/>
    <row r="71" spans="1:11" ht="24" thickBot="1">
      <c r="A71" s="133" t="s">
        <v>17</v>
      </c>
      <c r="B71" s="134"/>
      <c r="C71" s="134"/>
      <c r="D71" s="134"/>
      <c r="E71" s="135"/>
      <c r="G71" s="133" t="s">
        <v>1</v>
      </c>
      <c r="H71" s="134"/>
      <c r="I71" s="134"/>
      <c r="J71" s="134"/>
      <c r="K71" s="135"/>
    </row>
    <row r="72" ht="16.5" thickBot="1"/>
    <row r="73" spans="1:11" ht="16.5" thickBot="1">
      <c r="A73" s="136" t="str">
        <f>A62</f>
        <v>JOGADOR</v>
      </c>
      <c r="B73" s="136" t="str">
        <f>B62</f>
        <v>VITÓRIAS</v>
      </c>
      <c r="C73" s="136" t="str">
        <f>C62</f>
        <v>PARTIDAS VENCIDAS</v>
      </c>
      <c r="D73" s="136" t="str">
        <f>D62</f>
        <v>PARTIDAS PERTIDAS</v>
      </c>
      <c r="E73" s="123" t="str">
        <f>E62</f>
        <v>SALDO</v>
      </c>
      <c r="F73" s="109"/>
      <c r="G73" s="125" t="s">
        <v>11</v>
      </c>
      <c r="H73" s="126"/>
      <c r="I73" s="126"/>
      <c r="J73" s="126"/>
      <c r="K73" s="127"/>
    </row>
    <row r="74" spans="1:11" ht="26.25" thickBot="1">
      <c r="A74" s="137"/>
      <c r="B74" s="137"/>
      <c r="C74" s="137"/>
      <c r="D74" s="137"/>
      <c r="E74" s="124"/>
      <c r="F74" s="109"/>
      <c r="G74" s="112" t="str">
        <f>A73</f>
        <v>JOGADOR</v>
      </c>
      <c r="H74" s="116" t="str">
        <f>H63</f>
        <v>SCORE</v>
      </c>
      <c r="I74" s="114"/>
      <c r="J74" s="112" t="str">
        <f>J63</f>
        <v>SCORE</v>
      </c>
      <c r="K74" s="116" t="str">
        <f>K63</f>
        <v>EQUIPE</v>
      </c>
    </row>
    <row r="75" spans="1:12" ht="15.75">
      <c r="A75" s="11"/>
      <c r="B75" s="82">
        <f>F75+L77+F79</f>
        <v>0</v>
      </c>
      <c r="C75" s="82">
        <f>H75+J77+H79</f>
        <v>0</v>
      </c>
      <c r="D75" s="82">
        <f>J75+H77+J79</f>
        <v>0</v>
      </c>
      <c r="E75" s="83">
        <f>IF(C75="","",C75-D75)</f>
        <v>0</v>
      </c>
      <c r="F75" s="110">
        <f aca="true" t="shared" si="21" ref="F75:F80">IF(AND(H75=0,J75=0),0,IF($H75&gt;$J75,1,0))</f>
        <v>0</v>
      </c>
      <c r="G75" s="84">
        <f>A75</f>
        <v>0</v>
      </c>
      <c r="H75" s="85"/>
      <c r="I75" s="2" t="s">
        <v>7</v>
      </c>
      <c r="J75" s="85"/>
      <c r="K75" s="86">
        <f>A76</f>
        <v>0</v>
      </c>
      <c r="L75" s="87">
        <f aca="true" t="shared" si="22" ref="L75:L80">IF(AND(H75=0,J75=0),0,IF($H75&lt;$J75,1,0))</f>
        <v>0</v>
      </c>
    </row>
    <row r="76" spans="1:12" ht="15.75">
      <c r="A76" s="16"/>
      <c r="B76" s="88">
        <f>L75+F78+F80</f>
        <v>0</v>
      </c>
      <c r="C76" s="88">
        <f>J75+H78+H80</f>
        <v>0</v>
      </c>
      <c r="D76" s="88">
        <f>H75+J78+J80</f>
        <v>0</v>
      </c>
      <c r="E76" s="89">
        <f>IF(C76="","",C76-D76)</f>
        <v>0</v>
      </c>
      <c r="F76" s="110">
        <f t="shared" si="21"/>
        <v>0</v>
      </c>
      <c r="G76" s="90">
        <f>A77</f>
        <v>0</v>
      </c>
      <c r="H76" s="91"/>
      <c r="I76" s="19" t="s">
        <v>7</v>
      </c>
      <c r="J76" s="91"/>
      <c r="K76" s="92">
        <f>A78</f>
        <v>0</v>
      </c>
      <c r="L76" s="87">
        <f t="shared" si="22"/>
        <v>0</v>
      </c>
    </row>
    <row r="77" spans="1:12" ht="15.75">
      <c r="A77" s="16"/>
      <c r="B77" s="88">
        <f>F76+L78+L79</f>
        <v>0</v>
      </c>
      <c r="C77" s="88">
        <f>H76+J78+J79</f>
        <v>0</v>
      </c>
      <c r="D77" s="88">
        <f>J76+H78+H79</f>
        <v>0</v>
      </c>
      <c r="E77" s="89">
        <f>IF(C77="","",C77-D77)</f>
        <v>0</v>
      </c>
      <c r="F77" s="110">
        <f t="shared" si="21"/>
        <v>0</v>
      </c>
      <c r="G77" s="90">
        <f>A78</f>
        <v>0</v>
      </c>
      <c r="H77" s="91"/>
      <c r="I77" s="19" t="s">
        <v>7</v>
      </c>
      <c r="J77" s="91"/>
      <c r="K77" s="92">
        <f>A75</f>
        <v>0</v>
      </c>
      <c r="L77" s="87">
        <f t="shared" si="22"/>
        <v>0</v>
      </c>
    </row>
    <row r="78" spans="1:12" ht="16.5" thickBot="1">
      <c r="A78" s="23"/>
      <c r="B78" s="94">
        <f>L76+F77+L80</f>
        <v>0</v>
      </c>
      <c r="C78" s="94">
        <f>J76+H77+J80</f>
        <v>0</v>
      </c>
      <c r="D78" s="94">
        <f>H76+J77+H80</f>
        <v>0</v>
      </c>
      <c r="E78" s="95">
        <f>IF(C78="","",C78-D78)</f>
        <v>0</v>
      </c>
      <c r="F78" s="110">
        <f t="shared" si="21"/>
        <v>0</v>
      </c>
      <c r="G78" s="90">
        <f>A76</f>
        <v>0</v>
      </c>
      <c r="H78" s="91"/>
      <c r="I78" s="19" t="s">
        <v>7</v>
      </c>
      <c r="J78" s="91"/>
      <c r="K78" s="92">
        <f>A77</f>
        <v>0</v>
      </c>
      <c r="L78" s="87">
        <f t="shared" si="22"/>
        <v>0</v>
      </c>
    </row>
    <row r="79" spans="6:12" ht="15.75">
      <c r="F79" s="110">
        <f t="shared" si="21"/>
        <v>0</v>
      </c>
      <c r="G79" s="90">
        <f>A75</f>
        <v>0</v>
      </c>
      <c r="H79" s="91"/>
      <c r="I79" s="19" t="s">
        <v>7</v>
      </c>
      <c r="J79" s="91"/>
      <c r="K79" s="92">
        <f>A77</f>
        <v>0</v>
      </c>
      <c r="L79" s="87">
        <f t="shared" si="22"/>
        <v>0</v>
      </c>
    </row>
    <row r="80" spans="6:12" ht="16.5" thickBot="1">
      <c r="F80" s="110">
        <f t="shared" si="21"/>
        <v>0</v>
      </c>
      <c r="G80" s="96">
        <f>A76</f>
        <v>0</v>
      </c>
      <c r="H80" s="97"/>
      <c r="I80" s="18" t="s">
        <v>7</v>
      </c>
      <c r="J80" s="97"/>
      <c r="K80" s="98">
        <f>A78</f>
        <v>0</v>
      </c>
      <c r="L80" s="87">
        <f t="shared" si="22"/>
        <v>0</v>
      </c>
    </row>
    <row r="81" ht="16.5" thickBot="1"/>
    <row r="82" spans="1:11" ht="24" thickBot="1">
      <c r="A82" s="133" t="s">
        <v>18</v>
      </c>
      <c r="B82" s="134"/>
      <c r="C82" s="134"/>
      <c r="D82" s="134"/>
      <c r="E82" s="135"/>
      <c r="G82" s="133" t="s">
        <v>1</v>
      </c>
      <c r="H82" s="134"/>
      <c r="I82" s="134"/>
      <c r="J82" s="134"/>
      <c r="K82" s="135"/>
    </row>
    <row r="83" ht="16.5" thickBot="1"/>
    <row r="84" spans="1:11" ht="16.5" thickBot="1">
      <c r="A84" s="136" t="str">
        <f>A73</f>
        <v>JOGADOR</v>
      </c>
      <c r="B84" s="136" t="str">
        <f>B73</f>
        <v>VITÓRIAS</v>
      </c>
      <c r="C84" s="136" t="str">
        <f>C73</f>
        <v>PARTIDAS VENCIDAS</v>
      </c>
      <c r="D84" s="136" t="str">
        <f>D73</f>
        <v>PARTIDAS PERTIDAS</v>
      </c>
      <c r="E84" s="123" t="str">
        <f>E73</f>
        <v>SALDO</v>
      </c>
      <c r="F84" s="109"/>
      <c r="G84" s="125" t="s">
        <v>11</v>
      </c>
      <c r="H84" s="126"/>
      <c r="I84" s="126"/>
      <c r="J84" s="126"/>
      <c r="K84" s="127"/>
    </row>
    <row r="85" spans="1:11" ht="26.25" thickBot="1">
      <c r="A85" s="137"/>
      <c r="B85" s="137"/>
      <c r="C85" s="137"/>
      <c r="D85" s="137"/>
      <c r="E85" s="124"/>
      <c r="F85" s="109"/>
      <c r="G85" s="112" t="str">
        <f>A84</f>
        <v>JOGADOR</v>
      </c>
      <c r="H85" s="116" t="str">
        <f>H74</f>
        <v>SCORE</v>
      </c>
      <c r="I85" s="114"/>
      <c r="J85" s="112" t="str">
        <f>J74</f>
        <v>SCORE</v>
      </c>
      <c r="K85" s="116" t="str">
        <f>K74</f>
        <v>EQUIPE</v>
      </c>
    </row>
    <row r="86" spans="1:12" ht="15.75">
      <c r="A86" s="16"/>
      <c r="B86" s="82">
        <f>F86+L88+F90</f>
        <v>0</v>
      </c>
      <c r="C86" s="82">
        <f>H86+J88+H90</f>
        <v>0</v>
      </c>
      <c r="D86" s="82">
        <f>J86+H88+J90</f>
        <v>0</v>
      </c>
      <c r="E86" s="83">
        <f>IF(C86="","",C86-D86)</f>
        <v>0</v>
      </c>
      <c r="F86" s="110">
        <f aca="true" t="shared" si="23" ref="F86:F91">IF(AND(H86=0,J86=0),0,IF($H86&gt;$J86,1,0))</f>
        <v>0</v>
      </c>
      <c r="G86" s="84">
        <f>A86</f>
        <v>0</v>
      </c>
      <c r="H86" s="85"/>
      <c r="I86" s="2" t="s">
        <v>7</v>
      </c>
      <c r="J86" s="85"/>
      <c r="K86" s="86">
        <f>A87</f>
        <v>0</v>
      </c>
      <c r="L86" s="87">
        <f aca="true" t="shared" si="24" ref="L86:L91">IF(AND(H86=0,J86=0),0,IF($H86&lt;$J86,1,0))</f>
        <v>0</v>
      </c>
    </row>
    <row r="87" spans="1:12" ht="15.75">
      <c r="A87" s="16"/>
      <c r="B87" s="88">
        <f>L86+F89+F91</f>
        <v>0</v>
      </c>
      <c r="C87" s="88">
        <f>J86+H89+H91</f>
        <v>0</v>
      </c>
      <c r="D87" s="88">
        <f>H86+J89+J91</f>
        <v>0</v>
      </c>
      <c r="E87" s="89">
        <f>IF(C87="","",C87-D87)</f>
        <v>0</v>
      </c>
      <c r="F87" s="110">
        <f t="shared" si="23"/>
        <v>0</v>
      </c>
      <c r="G87" s="90">
        <f>A88</f>
        <v>0</v>
      </c>
      <c r="H87" s="91"/>
      <c r="I87" s="19" t="s">
        <v>7</v>
      </c>
      <c r="J87" s="91"/>
      <c r="K87" s="92">
        <f>A89</f>
        <v>0</v>
      </c>
      <c r="L87" s="87">
        <f t="shared" si="24"/>
        <v>0</v>
      </c>
    </row>
    <row r="88" spans="1:12" ht="15.75">
      <c r="A88" s="16"/>
      <c r="B88" s="88">
        <f>F87+L89+L90</f>
        <v>0</v>
      </c>
      <c r="C88" s="88">
        <f>H87+J89+J90</f>
        <v>0</v>
      </c>
      <c r="D88" s="88">
        <f>J87+H89+H90</f>
        <v>0</v>
      </c>
      <c r="E88" s="89">
        <f>IF(C88="","",C88-D88)</f>
        <v>0</v>
      </c>
      <c r="F88" s="110">
        <f t="shared" si="23"/>
        <v>0</v>
      </c>
      <c r="G88" s="90">
        <f>A89</f>
        <v>0</v>
      </c>
      <c r="H88" s="91"/>
      <c r="I88" s="19" t="s">
        <v>7</v>
      </c>
      <c r="J88" s="91"/>
      <c r="K88" s="92">
        <f>A86</f>
        <v>0</v>
      </c>
      <c r="L88" s="87">
        <f t="shared" si="24"/>
        <v>0</v>
      </c>
    </row>
    <row r="89" spans="1:12" ht="16.5" thickBot="1">
      <c r="A89" s="23"/>
      <c r="B89" s="94">
        <f>L87+F88+L91</f>
        <v>0</v>
      </c>
      <c r="C89" s="94">
        <f>J87+H88+J91</f>
        <v>0</v>
      </c>
      <c r="D89" s="94">
        <f>H87+J88+H91</f>
        <v>0</v>
      </c>
      <c r="E89" s="95">
        <f>IF(C89="","",C89-D89)</f>
        <v>0</v>
      </c>
      <c r="F89" s="110">
        <f t="shared" si="23"/>
        <v>0</v>
      </c>
      <c r="G89" s="90">
        <f>A87</f>
        <v>0</v>
      </c>
      <c r="H89" s="91"/>
      <c r="I89" s="19" t="s">
        <v>7</v>
      </c>
      <c r="J89" s="91"/>
      <c r="K89" s="92">
        <f>A88</f>
        <v>0</v>
      </c>
      <c r="L89" s="87">
        <f t="shared" si="24"/>
        <v>0</v>
      </c>
    </row>
    <row r="90" spans="6:12" ht="15.75">
      <c r="F90" s="110">
        <f t="shared" si="23"/>
        <v>0</v>
      </c>
      <c r="G90" s="90">
        <f>A86</f>
        <v>0</v>
      </c>
      <c r="H90" s="91"/>
      <c r="I90" s="19" t="s">
        <v>7</v>
      </c>
      <c r="J90" s="91"/>
      <c r="K90" s="92">
        <f>A88</f>
        <v>0</v>
      </c>
      <c r="L90" s="87">
        <f t="shared" si="24"/>
        <v>0</v>
      </c>
    </row>
    <row r="91" spans="6:12" ht="16.5" thickBot="1">
      <c r="F91" s="110">
        <f t="shared" si="23"/>
        <v>0</v>
      </c>
      <c r="G91" s="96">
        <f>A87</f>
        <v>0</v>
      </c>
      <c r="H91" s="97"/>
      <c r="I91" s="18" t="s">
        <v>7</v>
      </c>
      <c r="J91" s="97"/>
      <c r="K91" s="98">
        <f>A89</f>
        <v>0</v>
      </c>
      <c r="L91" s="87">
        <f t="shared" si="24"/>
        <v>0</v>
      </c>
    </row>
  </sheetData>
  <sheetProtection/>
  <mergeCells count="82">
    <mergeCell ref="A1:K3"/>
    <mergeCell ref="AO1:AS1"/>
    <mergeCell ref="AU1:AY1"/>
    <mergeCell ref="BA1:BE1"/>
    <mergeCell ref="T1:X1"/>
    <mergeCell ref="T2:T3"/>
    <mergeCell ref="U2:U3"/>
    <mergeCell ref="V2:V3"/>
    <mergeCell ref="W2:W3"/>
    <mergeCell ref="X2:X3"/>
    <mergeCell ref="A5:E5"/>
    <mergeCell ref="G5:K5"/>
    <mergeCell ref="D7:D8"/>
    <mergeCell ref="C7:C8"/>
    <mergeCell ref="B7:B8"/>
    <mergeCell ref="A7:A8"/>
    <mergeCell ref="G7:K7"/>
    <mergeCell ref="E7:E8"/>
    <mergeCell ref="G18:K18"/>
    <mergeCell ref="A16:E16"/>
    <mergeCell ref="G16:K16"/>
    <mergeCell ref="A18:A19"/>
    <mergeCell ref="B18:B19"/>
    <mergeCell ref="C18:C19"/>
    <mergeCell ref="D18:D19"/>
    <mergeCell ref="E18:E19"/>
    <mergeCell ref="A27:E27"/>
    <mergeCell ref="G27:K27"/>
    <mergeCell ref="A29:A30"/>
    <mergeCell ref="B29:B30"/>
    <mergeCell ref="C29:C30"/>
    <mergeCell ref="D29:D30"/>
    <mergeCell ref="E29:E30"/>
    <mergeCell ref="G29:K29"/>
    <mergeCell ref="A38:E38"/>
    <mergeCell ref="G38:K38"/>
    <mergeCell ref="A40:A41"/>
    <mergeCell ref="B40:B41"/>
    <mergeCell ref="C40:C41"/>
    <mergeCell ref="D40:D41"/>
    <mergeCell ref="E40:E41"/>
    <mergeCell ref="G40:K40"/>
    <mergeCell ref="A49:E49"/>
    <mergeCell ref="G49:K49"/>
    <mergeCell ref="A51:A52"/>
    <mergeCell ref="B51:B52"/>
    <mergeCell ref="C51:C52"/>
    <mergeCell ref="D51:D52"/>
    <mergeCell ref="E51:E52"/>
    <mergeCell ref="G51:K51"/>
    <mergeCell ref="A60:E60"/>
    <mergeCell ref="G60:K60"/>
    <mergeCell ref="A62:A63"/>
    <mergeCell ref="B62:B63"/>
    <mergeCell ref="C62:C63"/>
    <mergeCell ref="D62:D63"/>
    <mergeCell ref="E62:E63"/>
    <mergeCell ref="G62:K62"/>
    <mergeCell ref="A71:E71"/>
    <mergeCell ref="G71:K71"/>
    <mergeCell ref="A73:A74"/>
    <mergeCell ref="B73:B74"/>
    <mergeCell ref="C73:C74"/>
    <mergeCell ref="D73:D74"/>
    <mergeCell ref="E73:E74"/>
    <mergeCell ref="G73:K73"/>
    <mergeCell ref="A82:E82"/>
    <mergeCell ref="G82:K82"/>
    <mergeCell ref="A84:A85"/>
    <mergeCell ref="B84:B85"/>
    <mergeCell ref="C84:C85"/>
    <mergeCell ref="D84:D85"/>
    <mergeCell ref="AC1:AG1"/>
    <mergeCell ref="AI1:AM1"/>
    <mergeCell ref="E84:E85"/>
    <mergeCell ref="G84:K84"/>
    <mergeCell ref="N1:R1"/>
    <mergeCell ref="N2:N3"/>
    <mergeCell ref="O2:O3"/>
    <mergeCell ref="P2:P3"/>
    <mergeCell ref="Q2:Q3"/>
    <mergeCell ref="R2:R3"/>
  </mergeCells>
  <printOptions horizontalCentered="1" verticalCentered="1"/>
  <pageMargins left="0.31496062992125984" right="0.5118110236220472" top="0.5118110236220472" bottom="0.3937007874015748" header="0.2755905511811024" footer="0.1968503937007874"/>
  <pageSetup fitToHeight="2" horizontalDpi="300" verticalDpi="300" orientation="portrait" paperSize="9" scale="85" r:id="rId3"/>
  <rowBreaks count="1" manualBreakCount="1">
    <brk id="48" max="255" man="1"/>
  </rowBreaks>
  <ignoredErrors>
    <ignoredError sqref="K67 K78 K89 K56 K45 K34 K23 K1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indexed="43"/>
    <pageSetUpPr fitToPage="1"/>
  </sheetPr>
  <dimension ref="A1:AE80"/>
  <sheetViews>
    <sheetView showGridLines="0" zoomScalePageLayoutView="0" workbookViewId="0" topLeftCell="A28">
      <selection activeCell="N28" sqref="N28:R30"/>
    </sheetView>
  </sheetViews>
  <sheetFormatPr defaultColWidth="9.140625" defaultRowHeight="12.75"/>
  <cols>
    <col min="1" max="1" width="16.7109375" style="59" customWidth="1"/>
    <col min="2" max="2" width="5.421875" style="60" customWidth="1"/>
    <col min="3" max="3" width="4.28125" style="59" customWidth="1"/>
    <col min="4" max="4" width="16.7109375" style="59" customWidth="1"/>
    <col min="5" max="5" width="5.421875" style="60" customWidth="1"/>
    <col min="6" max="6" width="5.140625" style="59" customWidth="1"/>
    <col min="7" max="7" width="16.7109375" style="59" customWidth="1"/>
    <col min="8" max="8" width="5.421875" style="60" customWidth="1"/>
    <col min="9" max="9" width="5.140625" style="59" customWidth="1"/>
    <col min="10" max="10" width="16.7109375" style="59" customWidth="1"/>
    <col min="11" max="11" width="5.421875" style="60" customWidth="1"/>
    <col min="12" max="12" width="5.140625" style="59" customWidth="1"/>
    <col min="13" max="13" width="16.7109375" style="59" customWidth="1"/>
    <col min="14" max="14" width="5.421875" style="60" customWidth="1"/>
    <col min="15" max="15" width="5.421875" style="59" customWidth="1"/>
    <col min="16" max="16" width="24.00390625" style="59" bestFit="1" customWidth="1"/>
    <col min="17" max="17" width="5.421875" style="61" customWidth="1"/>
    <col min="18" max="18" width="5.57421875" style="60" customWidth="1"/>
    <col min="19" max="19" width="16.7109375" style="59" customWidth="1"/>
    <col min="20" max="20" width="5.140625" style="59" customWidth="1"/>
    <col min="21" max="21" width="5.421875" style="60" customWidth="1"/>
    <col min="22" max="22" width="16.7109375" style="59" customWidth="1"/>
    <col min="23" max="23" width="5.140625" style="59" customWidth="1"/>
    <col min="24" max="24" width="5.421875" style="60" customWidth="1"/>
    <col min="25" max="25" width="16.7109375" style="62" customWidth="1"/>
    <col min="26" max="26" width="5.140625" style="59" customWidth="1"/>
    <col min="27" max="27" width="5.421875" style="60" customWidth="1"/>
    <col min="28" max="28" width="16.7109375" style="62" customWidth="1"/>
    <col min="29" max="29" width="4.28125" style="59" customWidth="1"/>
    <col min="30" max="30" width="5.421875" style="60" customWidth="1"/>
    <col min="31" max="31" width="16.7109375" style="62" customWidth="1"/>
    <col min="32" max="16384" width="9.140625" style="59" customWidth="1"/>
  </cols>
  <sheetData>
    <row r="1" spans="1:22" ht="15.75">
      <c r="A1" s="59" t="s">
        <v>12</v>
      </c>
      <c r="J1" s="160" t="s">
        <v>27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0:22" ht="16.5" thickBot="1">
      <c r="J2" s="16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spans="1:31" ht="28.5" thickBot="1">
      <c r="A3" s="68">
        <f>'1ª FASE'!AC2</f>
        <v>0</v>
      </c>
      <c r="B3" s="63"/>
      <c r="J3" s="166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8"/>
      <c r="AD3" s="63"/>
      <c r="AE3" s="69">
        <f>'1ª FASE'!AC10</f>
        <v>0</v>
      </c>
    </row>
    <row r="4" spans="4:28" ht="16.5" thickBot="1">
      <c r="D4" s="70">
        <f>'1ª FASE'!AI2</f>
      </c>
      <c r="E4" s="63"/>
      <c r="T4" s="64"/>
      <c r="AA4" s="65"/>
      <c r="AB4" s="69">
        <f>'1ª FASE'!AI6</f>
      </c>
    </row>
    <row r="5" spans="1:31" ht="16.5" thickBot="1">
      <c r="A5" s="68">
        <f>'1ª FASE'!AG2</f>
        <v>0</v>
      </c>
      <c r="B5" s="63"/>
      <c r="T5" s="64"/>
      <c r="AD5" s="63"/>
      <c r="AE5" s="69">
        <f>'1ª FASE'!AG10</f>
        <v>0</v>
      </c>
    </row>
    <row r="6" spans="1:31" ht="16.5" thickBot="1">
      <c r="A6" s="64"/>
      <c r="B6" s="66"/>
      <c r="T6" s="64"/>
      <c r="AD6" s="66"/>
      <c r="AE6" s="67"/>
    </row>
    <row r="7" spans="1:31" ht="16.5" thickBot="1">
      <c r="A7" s="64"/>
      <c r="B7" s="66"/>
      <c r="G7" s="68">
        <f>'1ª FASE'!AO2</f>
      </c>
      <c r="H7" s="63"/>
      <c r="T7" s="64"/>
      <c r="X7" s="63"/>
      <c r="Y7" s="69">
        <f>'1ª FASE'!AO4</f>
      </c>
      <c r="AD7" s="66"/>
      <c r="AE7" s="67"/>
    </row>
    <row r="8" ht="16.5" thickBot="1">
      <c r="T8" s="64"/>
    </row>
    <row r="9" spans="1:31" ht="16.5" thickBot="1">
      <c r="A9" s="68">
        <f>'1ª FASE'!AC3</f>
        <v>0</v>
      </c>
      <c r="B9" s="63"/>
      <c r="T9" s="64"/>
      <c r="AD9" s="63"/>
      <c r="AE9" s="69">
        <f>'1ª FASE'!AC11</f>
        <v>0</v>
      </c>
    </row>
    <row r="10" spans="4:28" ht="16.5" thickBot="1">
      <c r="D10" s="70">
        <f>'1ª FASE'!AM2</f>
      </c>
      <c r="E10" s="63"/>
      <c r="T10" s="64"/>
      <c r="AA10" s="65"/>
      <c r="AB10" s="69">
        <f>'1ª FASE'!AM6</f>
      </c>
    </row>
    <row r="11" spans="1:31" ht="16.5" thickBot="1">
      <c r="A11" s="68">
        <f>'1ª FASE'!AG3</f>
        <v>0</v>
      </c>
      <c r="B11" s="63"/>
      <c r="T11" s="64"/>
      <c r="AD11" s="63"/>
      <c r="AE11" s="69">
        <f>'1ª FASE'!AG11</f>
        <v>0</v>
      </c>
    </row>
    <row r="12" spans="1:31" ht="16.5" thickBot="1">
      <c r="A12" s="64"/>
      <c r="B12" s="66"/>
      <c r="T12" s="64"/>
      <c r="AD12" s="66"/>
      <c r="AE12" s="67"/>
    </row>
    <row r="13" spans="1:31" ht="16.5" thickBot="1">
      <c r="A13" s="64"/>
      <c r="B13" s="66"/>
      <c r="J13" s="68">
        <f>'1ª FASE'!AU2</f>
      </c>
      <c r="K13" s="63"/>
      <c r="T13" s="64"/>
      <c r="U13" s="63"/>
      <c r="V13" s="68">
        <f>'1ª FASE'!AU3</f>
      </c>
      <c r="AD13" s="66"/>
      <c r="AE13" s="67"/>
    </row>
    <row r="14" ht="16.5" thickBot="1">
      <c r="T14" s="64"/>
    </row>
    <row r="15" spans="1:31" ht="16.5" thickBot="1">
      <c r="A15" s="68">
        <f>'1ª FASE'!AC4</f>
        <v>0</v>
      </c>
      <c r="B15" s="63"/>
      <c r="T15" s="64"/>
      <c r="AD15" s="63"/>
      <c r="AE15" s="69">
        <f>'1ª FASE'!AC12</f>
        <v>0</v>
      </c>
    </row>
    <row r="16" spans="4:28" ht="16.5" thickBot="1">
      <c r="D16" s="70">
        <f>'1ª FASE'!AI3</f>
      </c>
      <c r="E16" s="63"/>
      <c r="T16" s="64"/>
      <c r="AA16" s="65"/>
      <c r="AB16" s="69">
        <f>'1ª FASE'!AI7</f>
      </c>
    </row>
    <row r="17" spans="1:31" ht="16.5" thickBot="1">
      <c r="A17" s="68">
        <f>'1ª FASE'!AG4</f>
        <v>0</v>
      </c>
      <c r="B17" s="63"/>
      <c r="T17" s="64"/>
      <c r="AD17" s="63"/>
      <c r="AE17" s="69">
        <f>'1ª FASE'!AG12</f>
        <v>0</v>
      </c>
    </row>
    <row r="18" spans="1:31" ht="16.5" thickBot="1">
      <c r="A18" s="64"/>
      <c r="B18" s="66"/>
      <c r="T18" s="64"/>
      <c r="AD18" s="66"/>
      <c r="AE18" s="67"/>
    </row>
    <row r="19" spans="1:31" ht="16.5" thickBot="1">
      <c r="A19" s="64"/>
      <c r="B19" s="66"/>
      <c r="G19" s="68">
        <f>'1ª FASE'!AS2</f>
      </c>
      <c r="H19" s="63"/>
      <c r="T19" s="64"/>
      <c r="X19" s="63"/>
      <c r="Y19" s="69">
        <f>'1ª FASE'!AS4</f>
      </c>
      <c r="AD19" s="66"/>
      <c r="AE19" s="67"/>
    </row>
    <row r="20" spans="14:20" ht="42" thickBot="1">
      <c r="N20" s="151" t="s">
        <v>26</v>
      </c>
      <c r="O20" s="152"/>
      <c r="P20" s="152"/>
      <c r="Q20" s="152"/>
      <c r="R20" s="153"/>
      <c r="T20" s="64"/>
    </row>
    <row r="21" spans="1:31" ht="42" thickBot="1">
      <c r="A21" s="68">
        <f>'1ª FASE'!AC5</f>
        <v>0</v>
      </c>
      <c r="B21" s="63"/>
      <c r="N21" s="154"/>
      <c r="O21" s="155"/>
      <c r="P21" s="155"/>
      <c r="Q21" s="155"/>
      <c r="R21" s="156"/>
      <c r="T21" s="64"/>
      <c r="AD21" s="63"/>
      <c r="AE21" s="69">
        <f>'1ª FASE'!AC13</f>
        <v>0</v>
      </c>
    </row>
    <row r="22" spans="4:28" ht="42" thickBot="1">
      <c r="D22" s="70">
        <f>'1ª FASE'!AM3</f>
      </c>
      <c r="E22" s="63"/>
      <c r="N22" s="157"/>
      <c r="O22" s="158"/>
      <c r="P22" s="158"/>
      <c r="Q22" s="158"/>
      <c r="R22" s="159"/>
      <c r="T22" s="64"/>
      <c r="AA22" s="65"/>
      <c r="AB22" s="69">
        <f>'1ª FASE'!AM7</f>
      </c>
    </row>
    <row r="23" spans="1:31" ht="16.5" thickBot="1">
      <c r="A23" s="68">
        <f>'1ª FASE'!AG5</f>
        <v>0</v>
      </c>
      <c r="B23" s="63"/>
      <c r="T23" s="64"/>
      <c r="AD23" s="63"/>
      <c r="AE23" s="69">
        <f>'1ª FASE'!AG13</f>
        <v>0</v>
      </c>
    </row>
    <row r="24" spans="1:31" ht="27" thickBot="1">
      <c r="A24" s="64"/>
      <c r="B24" s="66"/>
      <c r="P24" s="71"/>
      <c r="T24" s="64"/>
      <c r="AD24" s="66"/>
      <c r="AE24" s="67"/>
    </row>
    <row r="25" spans="1:31" ht="24" thickBot="1">
      <c r="A25" s="64"/>
      <c r="B25" s="66"/>
      <c r="M25" s="68">
        <f>'1ª FASE'!BA2</f>
      </c>
      <c r="N25" s="63"/>
      <c r="P25" s="72"/>
      <c r="R25" s="63"/>
      <c r="S25" s="68">
        <f>'1ª FASE'!BE2</f>
      </c>
      <c r="T25" s="64"/>
      <c r="AD25" s="66"/>
      <c r="AE25" s="67"/>
    </row>
    <row r="26" ht="16.5" thickBot="1">
      <c r="T26" s="64"/>
    </row>
    <row r="27" spans="1:31" ht="16.5" thickBot="1">
      <c r="A27" s="68">
        <f>'1ª FASE'!AC6</f>
        <v>0</v>
      </c>
      <c r="B27" s="63"/>
      <c r="T27" s="64"/>
      <c r="AD27" s="63"/>
      <c r="AE27" s="69">
        <f>'1ª FASE'!AC14</f>
        <v>0</v>
      </c>
    </row>
    <row r="28" spans="4:28" ht="42" thickBot="1">
      <c r="D28" s="70">
        <f>'1ª FASE'!AI4</f>
      </c>
      <c r="E28" s="63"/>
      <c r="N28" s="151">
        <f>'1ª FASE'!BG2</f>
      </c>
      <c r="O28" s="152"/>
      <c r="P28" s="152"/>
      <c r="Q28" s="152"/>
      <c r="R28" s="153"/>
      <c r="T28" s="64"/>
      <c r="AA28" s="65"/>
      <c r="AB28" s="69">
        <f>'1ª FASE'!AI8</f>
      </c>
    </row>
    <row r="29" spans="1:31" ht="42" thickBot="1">
      <c r="A29" s="68">
        <f>'1ª FASE'!AG6</f>
        <v>0</v>
      </c>
      <c r="B29" s="63"/>
      <c r="N29" s="154"/>
      <c r="O29" s="155"/>
      <c r="P29" s="155"/>
      <c r="Q29" s="155"/>
      <c r="R29" s="156"/>
      <c r="T29" s="64"/>
      <c r="AD29" s="63"/>
      <c r="AE29" s="69">
        <f>'1ª FASE'!AG14</f>
        <v>0</v>
      </c>
    </row>
    <row r="30" spans="1:31" ht="42" thickBot="1">
      <c r="A30" s="64"/>
      <c r="B30" s="66"/>
      <c r="N30" s="157"/>
      <c r="O30" s="158"/>
      <c r="P30" s="158"/>
      <c r="Q30" s="158"/>
      <c r="R30" s="159"/>
      <c r="T30" s="64"/>
      <c r="AD30" s="66"/>
      <c r="AE30" s="67"/>
    </row>
    <row r="31" spans="1:31" ht="16.5" thickBot="1">
      <c r="A31" s="64"/>
      <c r="B31" s="66"/>
      <c r="G31" s="68">
        <f>'1ª FASE'!AO3</f>
      </c>
      <c r="H31" s="63"/>
      <c r="T31" s="64"/>
      <c r="X31" s="63"/>
      <c r="Y31" s="69">
        <f>'1ª FASE'!AO5</f>
      </c>
      <c r="AD31" s="66"/>
      <c r="AE31" s="67"/>
    </row>
    <row r="32" ht="16.5" thickBot="1">
      <c r="T32" s="64"/>
    </row>
    <row r="33" spans="1:31" ht="16.5" thickBot="1">
      <c r="A33" s="68">
        <f>'1ª FASE'!AC7</f>
        <v>0</v>
      </c>
      <c r="B33" s="63"/>
      <c r="T33" s="64"/>
      <c r="AD33" s="63"/>
      <c r="AE33" s="69">
        <f>'1ª FASE'!AC15</f>
        <v>0</v>
      </c>
    </row>
    <row r="34" spans="4:28" ht="16.5" thickBot="1">
      <c r="D34" s="70">
        <f>'1ª FASE'!AM4</f>
      </c>
      <c r="E34" s="63"/>
      <c r="T34" s="64"/>
      <c r="AA34" s="65"/>
      <c r="AB34" s="69">
        <f>'1ª FASE'!AM8</f>
      </c>
    </row>
    <row r="35" spans="1:31" ht="16.5" thickBot="1">
      <c r="A35" s="68">
        <f>'1ª FASE'!AG7</f>
        <v>0</v>
      </c>
      <c r="B35" s="63"/>
      <c r="T35" s="64"/>
      <c r="AD35" s="63"/>
      <c r="AE35" s="69">
        <f>'1ª FASE'!AG15</f>
        <v>0</v>
      </c>
    </row>
    <row r="36" spans="1:31" ht="16.5" thickBot="1">
      <c r="A36" s="64"/>
      <c r="B36" s="66"/>
      <c r="T36" s="64"/>
      <c r="AD36" s="66"/>
      <c r="AE36" s="67"/>
    </row>
    <row r="37" spans="1:31" ht="16.5" thickBot="1">
      <c r="A37" s="64"/>
      <c r="B37" s="66"/>
      <c r="J37" s="68">
        <f>'1ª FASE'!AY2</f>
      </c>
      <c r="K37" s="63"/>
      <c r="T37" s="64"/>
      <c r="U37" s="63"/>
      <c r="V37" s="68">
        <f>'1ª FASE'!AY3</f>
      </c>
      <c r="AD37" s="66"/>
      <c r="AE37" s="67"/>
    </row>
    <row r="38" ht="16.5" thickBot="1">
      <c r="T38" s="64"/>
    </row>
    <row r="39" spans="1:31" ht="16.5" thickBot="1">
      <c r="A39" s="68">
        <f>'1ª FASE'!AC8</f>
        <v>0</v>
      </c>
      <c r="B39" s="63"/>
      <c r="T39" s="64"/>
      <c r="AD39" s="63"/>
      <c r="AE39" s="69">
        <f>'1ª FASE'!AC16</f>
        <v>0</v>
      </c>
    </row>
    <row r="40" spans="4:28" ht="16.5" thickBot="1">
      <c r="D40" s="70">
        <f>'1ª FASE'!AI5</f>
      </c>
      <c r="E40" s="63"/>
      <c r="T40" s="64"/>
      <c r="AA40" s="65"/>
      <c r="AB40" s="69">
        <f>'1ª FASE'!AI9</f>
      </c>
    </row>
    <row r="41" spans="1:31" ht="16.5" thickBot="1">
      <c r="A41" s="68">
        <f>'1ª FASE'!AG8</f>
        <v>0</v>
      </c>
      <c r="B41" s="63"/>
      <c r="T41" s="64"/>
      <c r="AD41" s="63"/>
      <c r="AE41" s="69">
        <f>'1ª FASE'!AG16</f>
        <v>0</v>
      </c>
    </row>
    <row r="42" spans="1:31" ht="16.5" thickBot="1">
      <c r="A42" s="64"/>
      <c r="B42" s="66"/>
      <c r="T42" s="64"/>
      <c r="AD42" s="66"/>
      <c r="AE42" s="67"/>
    </row>
    <row r="43" spans="1:31" ht="16.5" thickBot="1">
      <c r="A43" s="64"/>
      <c r="B43" s="66"/>
      <c r="G43" s="68">
        <f>'1ª FASE'!AS3</f>
      </c>
      <c r="H43" s="63"/>
      <c r="T43" s="64"/>
      <c r="X43" s="63"/>
      <c r="Y43" s="69">
        <f>'1ª FASE'!AS5</f>
      </c>
      <c r="AD43" s="66"/>
      <c r="AE43" s="67"/>
    </row>
    <row r="44" ht="16.5" thickBot="1">
      <c r="T44" s="64"/>
    </row>
    <row r="45" spans="1:31" ht="16.5" thickBot="1">
      <c r="A45" s="68">
        <f>'1ª FASE'!AC9</f>
        <v>0</v>
      </c>
      <c r="B45" s="63"/>
      <c r="T45" s="64"/>
      <c r="U45" s="66"/>
      <c r="V45" s="64"/>
      <c r="AD45" s="63"/>
      <c r="AE45" s="69">
        <f>'1ª FASE'!AC17</f>
        <v>0</v>
      </c>
    </row>
    <row r="46" spans="4:28" ht="16.5" thickBot="1">
      <c r="D46" s="70">
        <f>'1ª FASE'!AM5</f>
      </c>
      <c r="E46" s="63"/>
      <c r="T46" s="64"/>
      <c r="U46" s="66"/>
      <c r="V46" s="64"/>
      <c r="AA46" s="65"/>
      <c r="AB46" s="69">
        <f>'1ª FASE'!AM9</f>
      </c>
    </row>
    <row r="47" spans="1:31" ht="16.5" thickBot="1">
      <c r="A47" s="68">
        <f>'1ª FASE'!AG9</f>
        <v>0</v>
      </c>
      <c r="B47" s="63"/>
      <c r="M47" s="64"/>
      <c r="N47" s="66"/>
      <c r="O47" s="64"/>
      <c r="P47" s="64"/>
      <c r="T47" s="64"/>
      <c r="U47" s="66"/>
      <c r="V47" s="64"/>
      <c r="AD47" s="63"/>
      <c r="AE47" s="69">
        <f>'1ª FASE'!AG17</f>
        <v>0</v>
      </c>
    </row>
    <row r="48" spans="13:16" ht="15.75">
      <c r="M48" s="64"/>
      <c r="N48" s="66"/>
      <c r="O48" s="64"/>
      <c r="P48" s="64"/>
    </row>
    <row r="49" spans="13:16" ht="15.75">
      <c r="M49" s="64"/>
      <c r="N49" s="66"/>
      <c r="O49" s="64"/>
      <c r="P49" s="64"/>
    </row>
    <row r="50" spans="13:16" ht="15.75">
      <c r="M50" s="64"/>
      <c r="N50" s="66"/>
      <c r="O50" s="64"/>
      <c r="P50" s="64"/>
    </row>
    <row r="51" spans="13:16" ht="15.75">
      <c r="M51" s="64"/>
      <c r="N51" s="66"/>
      <c r="O51" s="64"/>
      <c r="P51" s="64"/>
    </row>
    <row r="52" spans="13:16" ht="15.75">
      <c r="M52" s="64"/>
      <c r="N52" s="66"/>
      <c r="O52" s="64"/>
      <c r="P52" s="64"/>
    </row>
    <row r="53" spans="13:16" ht="15.75">
      <c r="M53" s="64"/>
      <c r="N53" s="66"/>
      <c r="O53" s="64"/>
      <c r="P53" s="64"/>
    </row>
    <row r="54" spans="13:16" ht="15.75">
      <c r="M54" s="64"/>
      <c r="N54" s="66"/>
      <c r="O54" s="64"/>
      <c r="P54" s="64"/>
    </row>
    <row r="55" spans="13:16" ht="15.75">
      <c r="M55" s="64"/>
      <c r="N55" s="66"/>
      <c r="O55" s="64"/>
      <c r="P55" s="64"/>
    </row>
    <row r="56" spans="13:16" ht="15.75">
      <c r="M56" s="64"/>
      <c r="N56" s="66"/>
      <c r="O56" s="64"/>
      <c r="P56" s="64"/>
    </row>
    <row r="57" spans="13:16" ht="15.75">
      <c r="M57" s="64"/>
      <c r="N57" s="66"/>
      <c r="O57" s="64"/>
      <c r="P57" s="64"/>
    </row>
    <row r="58" spans="13:16" ht="15.75">
      <c r="M58" s="64"/>
      <c r="N58" s="66"/>
      <c r="O58" s="64"/>
      <c r="P58" s="64"/>
    </row>
    <row r="59" spans="13:16" ht="15.75">
      <c r="M59" s="64"/>
      <c r="N59" s="66"/>
      <c r="O59" s="64"/>
      <c r="P59" s="64"/>
    </row>
    <row r="60" spans="13:16" ht="15.75">
      <c r="M60" s="64"/>
      <c r="N60" s="66"/>
      <c r="O60" s="64"/>
      <c r="P60" s="64"/>
    </row>
    <row r="61" spans="13:16" ht="15.75">
      <c r="M61" s="64"/>
      <c r="N61" s="66"/>
      <c r="O61" s="64"/>
      <c r="P61" s="64"/>
    </row>
    <row r="62" spans="13:16" ht="15.75">
      <c r="M62" s="64"/>
      <c r="N62" s="66"/>
      <c r="O62" s="64"/>
      <c r="P62" s="64"/>
    </row>
    <row r="63" spans="13:16" ht="15.75">
      <c r="M63" s="64"/>
      <c r="N63" s="66"/>
      <c r="O63" s="64"/>
      <c r="P63" s="64"/>
    </row>
    <row r="64" spans="13:16" ht="15.75">
      <c r="M64" s="64"/>
      <c r="N64" s="66"/>
      <c r="O64" s="64"/>
      <c r="P64" s="64"/>
    </row>
    <row r="65" spans="13:16" ht="15.75">
      <c r="M65" s="64"/>
      <c r="N65" s="66"/>
      <c r="O65" s="64"/>
      <c r="P65" s="64"/>
    </row>
    <row r="66" spans="13:16" ht="15.75">
      <c r="M66" s="64"/>
      <c r="N66" s="66"/>
      <c r="O66" s="64"/>
      <c r="P66" s="64"/>
    </row>
    <row r="67" spans="13:16" ht="15.75">
      <c r="M67" s="64"/>
      <c r="N67" s="66"/>
      <c r="O67" s="64"/>
      <c r="P67" s="64"/>
    </row>
    <row r="68" spans="13:16" ht="15.75">
      <c r="M68" s="64"/>
      <c r="N68" s="66"/>
      <c r="O68" s="64"/>
      <c r="P68" s="64"/>
    </row>
    <row r="69" spans="13:16" ht="15.75">
      <c r="M69" s="64"/>
      <c r="N69" s="66"/>
      <c r="O69" s="64"/>
      <c r="P69" s="64"/>
    </row>
    <row r="70" spans="13:16" ht="15.75">
      <c r="M70" s="64"/>
      <c r="N70" s="66"/>
      <c r="O70" s="64"/>
      <c r="P70" s="64"/>
    </row>
    <row r="71" spans="13:16" ht="15.75">
      <c r="M71" s="64"/>
      <c r="N71" s="66"/>
      <c r="O71" s="64"/>
      <c r="P71" s="64"/>
    </row>
    <row r="72" spans="13:16" ht="15.75">
      <c r="M72" s="64"/>
      <c r="N72" s="66"/>
      <c r="O72" s="64"/>
      <c r="P72" s="64"/>
    </row>
    <row r="73" spans="13:16" ht="15.75">
      <c r="M73" s="64"/>
      <c r="N73" s="66"/>
      <c r="O73" s="64"/>
      <c r="P73" s="64"/>
    </row>
    <row r="74" spans="13:16" ht="15.75">
      <c r="M74" s="64"/>
      <c r="N74" s="66"/>
      <c r="O74" s="64"/>
      <c r="P74" s="64"/>
    </row>
    <row r="75" spans="13:16" ht="15.75">
      <c r="M75" s="64"/>
      <c r="N75" s="66"/>
      <c r="O75" s="64"/>
      <c r="P75" s="64"/>
    </row>
    <row r="76" spans="13:16" ht="15.75">
      <c r="M76" s="64"/>
      <c r="N76" s="66"/>
      <c r="O76" s="64"/>
      <c r="P76" s="64"/>
    </row>
    <row r="77" spans="13:16" ht="15.75">
      <c r="M77" s="64"/>
      <c r="N77" s="66"/>
      <c r="O77" s="64"/>
      <c r="P77" s="64"/>
    </row>
    <row r="78" spans="13:16" ht="15.75">
      <c r="M78" s="64"/>
      <c r="N78" s="66"/>
      <c r="O78" s="64"/>
      <c r="P78" s="64"/>
    </row>
    <row r="79" spans="13:16" ht="15.75">
      <c r="M79" s="64"/>
      <c r="N79" s="66"/>
      <c r="O79" s="64"/>
      <c r="P79" s="64"/>
    </row>
    <row r="80" spans="13:16" ht="15.75">
      <c r="M80" s="64"/>
      <c r="N80" s="66"/>
      <c r="O80" s="64"/>
      <c r="P80" s="64"/>
    </row>
  </sheetData>
  <sheetProtection/>
  <mergeCells count="3">
    <mergeCell ref="N28:R30"/>
    <mergeCell ref="N20:R22"/>
    <mergeCell ref="J1:V3"/>
  </mergeCells>
  <conditionalFormatting sqref="A3 A5">
    <cfRule type="cellIs" priority="1" dxfId="0" operator="notEqual" stopIfTrue="1">
      <formula>$D$4</formula>
    </cfRule>
  </conditionalFormatting>
  <conditionalFormatting sqref="A9 A11">
    <cfRule type="cellIs" priority="2" dxfId="0" operator="notEqual" stopIfTrue="1">
      <formula>$D$10</formula>
    </cfRule>
  </conditionalFormatting>
  <conditionalFormatting sqref="A15 A17">
    <cfRule type="cellIs" priority="3" dxfId="0" operator="notEqual" stopIfTrue="1">
      <formula>$D$16</formula>
    </cfRule>
  </conditionalFormatting>
  <conditionalFormatting sqref="A21 A23">
    <cfRule type="cellIs" priority="4" dxfId="0" operator="notEqual" stopIfTrue="1">
      <formula>$D$22</formula>
    </cfRule>
  </conditionalFormatting>
  <conditionalFormatting sqref="A27 A29">
    <cfRule type="cellIs" priority="5" dxfId="0" operator="notEqual" stopIfTrue="1">
      <formula>$D$28</formula>
    </cfRule>
  </conditionalFormatting>
  <conditionalFormatting sqref="A33 A35">
    <cfRule type="cellIs" priority="6" dxfId="0" operator="notEqual" stopIfTrue="1">
      <formula>$D$34</formula>
    </cfRule>
  </conditionalFormatting>
  <conditionalFormatting sqref="A39 A41">
    <cfRule type="cellIs" priority="7" dxfId="0" operator="notEqual" stopIfTrue="1">
      <formula>$D$40</formula>
    </cfRule>
  </conditionalFormatting>
  <conditionalFormatting sqref="A45 A47">
    <cfRule type="cellIs" priority="8" dxfId="0" operator="notEqual" stopIfTrue="1">
      <formula>$D$46</formula>
    </cfRule>
  </conditionalFormatting>
  <conditionalFormatting sqref="D4 D10">
    <cfRule type="cellIs" priority="9" dxfId="0" operator="notEqual" stopIfTrue="1">
      <formula>$G$7</formula>
    </cfRule>
  </conditionalFormatting>
  <conditionalFormatting sqref="D16 D22">
    <cfRule type="cellIs" priority="10" dxfId="0" operator="notEqual" stopIfTrue="1">
      <formula>$G$19</formula>
    </cfRule>
  </conditionalFormatting>
  <conditionalFormatting sqref="D28 D34">
    <cfRule type="cellIs" priority="11" dxfId="0" operator="notEqual" stopIfTrue="1">
      <formula>$G$31</formula>
    </cfRule>
  </conditionalFormatting>
  <conditionalFormatting sqref="D40 D46">
    <cfRule type="cellIs" priority="12" dxfId="0" operator="notEqual" stopIfTrue="1">
      <formula>$G$43</formula>
    </cfRule>
  </conditionalFormatting>
  <conditionalFormatting sqref="G7 G19">
    <cfRule type="cellIs" priority="13" dxfId="0" operator="notEqual" stopIfTrue="1">
      <formula>$J$13</formula>
    </cfRule>
  </conditionalFormatting>
  <conditionalFormatting sqref="G31 G43">
    <cfRule type="cellIs" priority="14" dxfId="0" operator="notEqual" stopIfTrue="1">
      <formula>$J$37</formula>
    </cfRule>
  </conditionalFormatting>
  <conditionalFormatting sqref="J13 J37">
    <cfRule type="cellIs" priority="15" dxfId="0" operator="notEqual" stopIfTrue="1">
      <formula>$M$25</formula>
    </cfRule>
  </conditionalFormatting>
  <conditionalFormatting sqref="V13 V37">
    <cfRule type="cellIs" priority="16" dxfId="0" operator="notEqual" stopIfTrue="1">
      <formula>$S$25</formula>
    </cfRule>
  </conditionalFormatting>
  <conditionalFormatting sqref="Y7 Y19">
    <cfRule type="cellIs" priority="17" dxfId="0" operator="notEqual" stopIfTrue="1">
      <formula>$V$13</formula>
    </cfRule>
  </conditionalFormatting>
  <conditionalFormatting sqref="Y31 Y43">
    <cfRule type="cellIs" priority="18" dxfId="0" operator="notEqual" stopIfTrue="1">
      <formula>$V$37</formula>
    </cfRule>
  </conditionalFormatting>
  <conditionalFormatting sqref="AB4 AB10">
    <cfRule type="cellIs" priority="19" dxfId="0" operator="notEqual" stopIfTrue="1">
      <formula>$Y$7</formula>
    </cfRule>
  </conditionalFormatting>
  <conditionalFormatting sqref="AB16 AB22">
    <cfRule type="cellIs" priority="20" dxfId="0" operator="notEqual" stopIfTrue="1">
      <formula>$Y$19</formula>
    </cfRule>
  </conditionalFormatting>
  <conditionalFormatting sqref="AB28 AB34">
    <cfRule type="cellIs" priority="21" dxfId="0" operator="notEqual" stopIfTrue="1">
      <formula>$Y$31</formula>
    </cfRule>
  </conditionalFormatting>
  <conditionalFormatting sqref="AB40 AB46">
    <cfRule type="cellIs" priority="22" dxfId="0" operator="notEqual" stopIfTrue="1">
      <formula>$Y$43</formula>
    </cfRule>
  </conditionalFormatting>
  <conditionalFormatting sqref="AE3 AE5">
    <cfRule type="cellIs" priority="23" dxfId="0" operator="notEqual" stopIfTrue="1">
      <formula>$AB$4</formula>
    </cfRule>
  </conditionalFormatting>
  <conditionalFormatting sqref="AE9 AE11">
    <cfRule type="cellIs" priority="24" dxfId="0" operator="notEqual" stopIfTrue="1">
      <formula>$AB$10</formula>
    </cfRule>
  </conditionalFormatting>
  <conditionalFormatting sqref="AE15 AE17">
    <cfRule type="cellIs" priority="25" dxfId="0" operator="notEqual" stopIfTrue="1">
      <formula>$AB$16</formula>
    </cfRule>
  </conditionalFormatting>
  <conditionalFormatting sqref="AE21 AE23">
    <cfRule type="cellIs" priority="26" dxfId="0" operator="notEqual" stopIfTrue="1">
      <formula>$AB$22</formula>
    </cfRule>
  </conditionalFormatting>
  <conditionalFormatting sqref="AE27 AE29">
    <cfRule type="cellIs" priority="27" dxfId="0" operator="notEqual" stopIfTrue="1">
      <formula>$AB$28</formula>
    </cfRule>
  </conditionalFormatting>
  <conditionalFormatting sqref="AE33 AE35">
    <cfRule type="cellIs" priority="28" dxfId="0" operator="notEqual" stopIfTrue="1">
      <formula>$AB$34</formula>
    </cfRule>
  </conditionalFormatting>
  <conditionalFormatting sqref="AE39 AE41">
    <cfRule type="cellIs" priority="29" dxfId="0" operator="notEqual" stopIfTrue="1">
      <formula>$AB$40</formula>
    </cfRule>
  </conditionalFormatting>
  <conditionalFormatting sqref="AE45 AE47">
    <cfRule type="cellIs" priority="30" dxfId="0" operator="notEqual" stopIfTrue="1">
      <formula>$AB$46</formula>
    </cfRule>
  </conditionalFormatting>
  <conditionalFormatting sqref="M25 S25">
    <cfRule type="cellIs" priority="31" dxfId="0" operator="notEqual" stopIfTrue="1">
      <formula>$N$28</formula>
    </cfRule>
  </conditionalFormatting>
  <printOptions horizontalCentered="1" verticalCentered="1"/>
  <pageMargins left="0.26" right="0.08" top="0.37" bottom="0.3" header="0.23" footer="0.1"/>
  <pageSetup fitToHeight="1" fitToWidth="1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KAIO BRUNO</cp:lastModifiedBy>
  <cp:lastPrinted>2009-09-02T09:27:50Z</cp:lastPrinted>
  <dcterms:created xsi:type="dcterms:W3CDTF">2009-08-19T19:18:41Z</dcterms:created>
  <dcterms:modified xsi:type="dcterms:W3CDTF">2014-08-12T02:36:36Z</dcterms:modified>
  <cp:category/>
  <cp:version/>
  <cp:contentType/>
  <cp:contentStatus/>
</cp:coreProperties>
</file>