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 Planilhas Prontas\Planilhas do Site\A_Planilhas no site\Nas Postagens\Controle de frotas\"/>
    </mc:Choice>
  </mc:AlternateContent>
  <xr:revisionPtr revIDLastSave="0" documentId="13_ncr:1_{1A1C717E-3318-44E4-BF50-C975C0316D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pa" sheetId="1" r:id="rId1"/>
    <sheet name="Linha" sheetId="2" r:id="rId2"/>
    <sheet name="Cobrador" sheetId="3" r:id="rId3"/>
    <sheet name="Sistema" sheetId="4" r:id="rId4"/>
    <sheet name="Relatorio" sheetId="5" r:id="rId5"/>
    <sheet name="Graficos" sheetId="6" r:id="rId6"/>
  </sheets>
  <definedNames>
    <definedName name="_xlnm._FilterDatabase" localSheetId="2" hidden="1">Cobrador!$A$2:$B$2</definedName>
    <definedName name="_xlnm._FilterDatabase" localSheetId="1" hidden="1">Linha!$A$2:$B$2</definedName>
    <definedName name="_xlnm._FilterDatabase" localSheetId="3" hidden="1">Sistema!$A$4:$M$35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5" l="1"/>
  <c r="J8" i="5"/>
  <c r="J7" i="5"/>
  <c r="J5" i="5"/>
  <c r="K10" i="5"/>
  <c r="J10" i="5"/>
  <c r="J4" i="5"/>
  <c r="J11" i="5" l="1"/>
  <c r="M6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5" i="4"/>
  <c r="G6" i="4"/>
  <c r="K7" i="5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5" i="4"/>
  <c r="K8" i="5" l="1"/>
  <c r="K11" i="5" s="1"/>
  <c r="K4" i="5"/>
  <c r="K9" i="5"/>
  <c r="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Se esse valor for fixo para cada,  linha pode ser adcionado automaticamente.</t>
        </r>
      </text>
    </comment>
  </commentList>
</comments>
</file>

<file path=xl/sharedStrings.xml><?xml version="1.0" encoding="utf-8"?>
<sst xmlns="http://schemas.openxmlformats.org/spreadsheetml/2006/main" count="62" uniqueCount="47">
  <si>
    <t>valor e quantidade do seguro por cobrador ( por dia )</t>
  </si>
  <si>
    <t>valor  e quantidade do exesso por cobrador( por dia)</t>
  </si>
  <si>
    <t>valor e quantidade de passagen /seguro / exesso por linha</t>
  </si>
  <si>
    <t xml:space="preserve">e esses valores somado diariamente </t>
  </si>
  <si>
    <t>Código</t>
  </si>
  <si>
    <t>Descrição</t>
  </si>
  <si>
    <t>Porto seguro - Canavieiras</t>
  </si>
  <si>
    <t>Cadasto de Cobrador</t>
  </si>
  <si>
    <t>Nome</t>
  </si>
  <si>
    <t>Cadastro de Limha</t>
  </si>
  <si>
    <t>Data</t>
  </si>
  <si>
    <t>Dados da linha</t>
  </si>
  <si>
    <t>Dados do cobrador</t>
  </si>
  <si>
    <t xml:space="preserve">Código </t>
  </si>
  <si>
    <t>Valdo</t>
  </si>
  <si>
    <t>Ricardo</t>
  </si>
  <si>
    <t>Pedro</t>
  </si>
  <si>
    <t>Cascave -porto velho</t>
  </si>
  <si>
    <t>Passsagens</t>
  </si>
  <si>
    <t>Seguro</t>
  </si>
  <si>
    <t>Excesso de Bagagem</t>
  </si>
  <si>
    <t>Quntid.</t>
  </si>
  <si>
    <t>Total</t>
  </si>
  <si>
    <t>Valor Unit.</t>
  </si>
  <si>
    <t>Hora</t>
  </si>
  <si>
    <t>relatórios</t>
  </si>
  <si>
    <t>Quandidade</t>
  </si>
  <si>
    <t>Valor Total</t>
  </si>
  <si>
    <t>Cobrador</t>
  </si>
  <si>
    <t>Relatório por linhas</t>
  </si>
  <si>
    <t>valor e quantidade de passagen por linha</t>
  </si>
  <si>
    <t>valor e quantidade de seguro por linha</t>
  </si>
  <si>
    <t>valor e quantidade de exesso por linha</t>
  </si>
  <si>
    <r>
      <rPr>
        <sz val="14"/>
        <rFont val="Calibri"/>
        <family val="2"/>
        <scheme val="minor"/>
      </rPr>
      <t xml:space="preserve">Se você está procurando uma planilha para lhe ajudar e facilitar seu trabalho, este site é a melhor opção. Com as Planilhas  Prontas tudo fica mais fácil, rápido e eficiente. Se voçe procura por planilhas prontas para fazer o tabalho chato e complicado por você, visite o site: </t>
    </r>
    <r>
      <rPr>
        <b/>
        <i/>
        <sz val="14"/>
        <color rgb="FF00B050"/>
        <rFont val="Calibri"/>
        <family val="2"/>
        <scheme val="minor"/>
      </rPr>
      <t>www.planilhasprontas.com</t>
    </r>
    <r>
      <rPr>
        <sz val="14"/>
        <rFont val="Calibri"/>
        <family val="2"/>
        <scheme val="minor"/>
      </rPr>
      <t xml:space="preserve">
Este site tem uma grande varieda de planilhas prontas  e com precinho simbólicos, aproveite e não deixe de conferir.</t>
    </r>
    <r>
      <rPr>
        <sz val="12"/>
        <color rgb="FFC00000"/>
        <rFont val="Calibri"/>
        <family val="2"/>
        <scheme val="minor"/>
      </rPr>
      <t xml:space="preserve">
</t>
    </r>
  </si>
  <si>
    <t>Planilhas com um lindo visual como esta imágem abaixo por apenas R$ 2,00</t>
  </si>
  <si>
    <t>Para acessar o site click neste botão &gt;&gt;&gt;</t>
  </si>
  <si>
    <t>Planilhas profissionais para todas as necessidades com pressinhos simbólicos de R$ 2,00</t>
  </si>
  <si>
    <t>A Baixo selecionamos as Planilhas mais adquiridas no site.</t>
  </si>
  <si>
    <t>Ordem</t>
  </si>
  <si>
    <t>Click no BOTÃO</t>
  </si>
  <si>
    <t>Planilha Calculando Efeito Emprestimento sobre a Renda Familiar</t>
  </si>
  <si>
    <t>Planilha de gerenciamento de vendas</t>
  </si>
  <si>
    <t>Planilha de organização de casamento</t>
  </si>
  <si>
    <t>Planilha de Controle de frotas</t>
  </si>
  <si>
    <t>Planilha de Captação de Imóveis</t>
  </si>
  <si>
    <t>Planilha de calculo de material de construção</t>
  </si>
  <si>
    <t>E muitos mais modelo bonitos e fáceis de usar.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</si>
</sst>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rgb="FFC0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8" tint="0.5999938962981048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/>
    <xf numFmtId="0" fontId="2" fillId="3" borderId="0" xfId="0" applyFont="1" applyFill="1"/>
    <xf numFmtId="0" fontId="0" fillId="0" borderId="9" xfId="0" applyBorder="1"/>
    <xf numFmtId="0" fontId="2" fillId="3" borderId="9" xfId="0" applyFont="1" applyFill="1" applyBorder="1"/>
    <xf numFmtId="0" fontId="0" fillId="7" borderId="9" xfId="0" applyFill="1" applyBorder="1"/>
    <xf numFmtId="0" fontId="0" fillId="4" borderId="14" xfId="0" applyFill="1" applyBorder="1"/>
    <xf numFmtId="14" fontId="0" fillId="4" borderId="15" xfId="0" applyNumberFormat="1" applyFill="1" applyBorder="1" applyAlignment="1">
      <alignment horizontal="left"/>
    </xf>
    <xf numFmtId="0" fontId="0" fillId="4" borderId="15" xfId="0" applyFill="1" applyBorder="1"/>
    <xf numFmtId="164" fontId="0" fillId="0" borderId="9" xfId="0" applyNumberFormat="1" applyBorder="1"/>
    <xf numFmtId="0" fontId="2" fillId="3" borderId="10" xfId="0" applyFont="1" applyFill="1" applyBorder="1"/>
    <xf numFmtId="0" fontId="0" fillId="7" borderId="10" xfId="0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0" fillId="0" borderId="20" xfId="0" applyBorder="1"/>
    <xf numFmtId="0" fontId="0" fillId="0" borderId="22" xfId="0" applyBorder="1"/>
    <xf numFmtId="164" fontId="0" fillId="0" borderId="23" xfId="0" applyNumberFormat="1" applyBorder="1"/>
    <xf numFmtId="164" fontId="0" fillId="7" borderId="21" xfId="0" applyNumberFormat="1" applyFill="1" applyBorder="1"/>
    <xf numFmtId="0" fontId="5" fillId="8" borderId="29" xfId="0" applyFont="1" applyFill="1" applyBorder="1" applyAlignment="1">
      <alignment horizontal="center"/>
    </xf>
    <xf numFmtId="0" fontId="5" fillId="7" borderId="13" xfId="0" applyFont="1" applyFill="1" applyBorder="1"/>
    <xf numFmtId="0" fontId="5" fillId="8" borderId="9" xfId="0" applyFont="1" applyFill="1" applyBorder="1" applyAlignment="1">
      <alignment horizontal="right"/>
    </xf>
    <xf numFmtId="0" fontId="5" fillId="8" borderId="27" xfId="0" applyFont="1" applyFill="1" applyBorder="1" applyAlignment="1">
      <alignment horizontal="center"/>
    </xf>
    <xf numFmtId="0" fontId="5" fillId="7" borderId="31" xfId="0" applyFont="1" applyFill="1" applyBorder="1"/>
    <xf numFmtId="0" fontId="5" fillId="9" borderId="35" xfId="0" applyFont="1" applyFill="1" applyBorder="1"/>
    <xf numFmtId="164" fontId="5" fillId="9" borderId="15" xfId="0" applyNumberFormat="1" applyFont="1" applyFill="1" applyBorder="1"/>
    <xf numFmtId="0" fontId="5" fillId="7" borderId="29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right"/>
    </xf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Border="1"/>
    <xf numFmtId="0" fontId="0" fillId="7" borderId="8" xfId="0" applyFill="1" applyBorder="1"/>
    <xf numFmtId="0" fontId="0" fillId="7" borderId="1" xfId="0" applyFill="1" applyBorder="1"/>
    <xf numFmtId="0" fontId="0" fillId="7" borderId="2" xfId="0" applyFill="1" applyBorder="1"/>
    <xf numFmtId="0" fontId="0" fillId="10" borderId="4" xfId="0" applyFill="1" applyBorder="1"/>
    <xf numFmtId="0" fontId="0" fillId="10" borderId="3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0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1" xfId="0" applyFill="1" applyBorder="1"/>
    <xf numFmtId="0" fontId="0" fillId="10" borderId="2" xfId="0" applyFill="1" applyBorder="1"/>
    <xf numFmtId="0" fontId="0" fillId="11" borderId="0" xfId="0" applyFill="1"/>
    <xf numFmtId="0" fontId="4" fillId="11" borderId="35" xfId="0" applyFont="1" applyFill="1" applyBorder="1" applyAlignment="1">
      <alignment horizontal="center"/>
    </xf>
    <xf numFmtId="0" fontId="4" fillId="11" borderId="35" xfId="0" applyFont="1" applyFill="1" applyBorder="1"/>
    <xf numFmtId="0" fontId="4" fillId="11" borderId="15" xfId="0" applyFont="1" applyFill="1" applyBorder="1"/>
    <xf numFmtId="164" fontId="5" fillId="7" borderId="37" xfId="0" applyNumberFormat="1" applyFont="1" applyFill="1" applyBorder="1"/>
    <xf numFmtId="164" fontId="5" fillId="7" borderId="39" xfId="0" applyNumberFormat="1" applyFont="1" applyFill="1" applyBorder="1"/>
    <xf numFmtId="164" fontId="5" fillId="7" borderId="21" xfId="0" applyNumberFormat="1" applyFont="1" applyFill="1" applyBorder="1"/>
    <xf numFmtId="0" fontId="5" fillId="7" borderId="44" xfId="0" applyFont="1" applyFill="1" applyBorder="1"/>
    <xf numFmtId="164" fontId="5" fillId="7" borderId="45" xfId="0" applyNumberFormat="1" applyFont="1" applyFill="1" applyBorder="1"/>
    <xf numFmtId="0" fontId="7" fillId="7" borderId="6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0" fillId="7" borderId="3" xfId="0" applyFill="1" applyBorder="1"/>
    <xf numFmtId="0" fontId="4" fillId="7" borderId="0" xfId="0" applyFont="1" applyFill="1" applyAlignment="1">
      <alignment horizontal="left"/>
    </xf>
    <xf numFmtId="0" fontId="0" fillId="7" borderId="0" xfId="0" applyFill="1"/>
    <xf numFmtId="0" fontId="12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0" fillId="7" borderId="12" xfId="0" applyFill="1" applyBorder="1" applyAlignment="1">
      <alignment horizontal="left"/>
    </xf>
    <xf numFmtId="0" fontId="0" fillId="7" borderId="9" xfId="0" applyFill="1" applyBorder="1" applyAlignment="1">
      <alignment horizontal="center"/>
    </xf>
    <xf numFmtId="0" fontId="0" fillId="7" borderId="9" xfId="0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7" fillId="7" borderId="0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0" fillId="4" borderId="0" xfId="0" applyFill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right"/>
    </xf>
    <xf numFmtId="0" fontId="5" fillId="4" borderId="30" xfId="0" applyFont="1" applyFill="1" applyBorder="1" applyAlignment="1">
      <alignment horizontal="right"/>
    </xf>
    <xf numFmtId="0" fontId="4" fillId="11" borderId="14" xfId="0" applyFont="1" applyFill="1" applyBorder="1" applyAlignment="1">
      <alignment horizontal="center"/>
    </xf>
    <xf numFmtId="0" fontId="4" fillId="11" borderId="35" xfId="0" applyFont="1" applyFill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4" fillId="9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an!A1"/><Relationship Id="rId2" Type="http://schemas.openxmlformats.org/officeDocument/2006/relationships/hyperlink" Target="https://planilhasprontas.nlojas.com/" TargetMode="External"/><Relationship Id="rId1" Type="http://schemas.openxmlformats.org/officeDocument/2006/relationships/image" Target="../media/image1.jpg"/><Relationship Id="rId5" Type="http://schemas.openxmlformats.org/officeDocument/2006/relationships/hyperlink" Target="#Linha!A1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latorio!A1"/><Relationship Id="rId2" Type="http://schemas.openxmlformats.org/officeDocument/2006/relationships/hyperlink" Target="#Cobrador!A1"/><Relationship Id="rId1" Type="http://schemas.openxmlformats.org/officeDocument/2006/relationships/hyperlink" Target="#Linha!A1"/><Relationship Id="rId4" Type="http://schemas.openxmlformats.org/officeDocument/2006/relationships/hyperlink" Target="#Grafico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Graficos!A1"/><Relationship Id="rId2" Type="http://schemas.openxmlformats.org/officeDocument/2006/relationships/hyperlink" Target="#Cobrador!A1"/><Relationship Id="rId1" Type="http://schemas.openxmlformats.org/officeDocument/2006/relationships/hyperlink" Target="#Linha!A1"/><Relationship Id="rId4" Type="http://schemas.openxmlformats.org/officeDocument/2006/relationships/hyperlink" Target="#Sistem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2</xdr:col>
      <xdr:colOff>597034</xdr:colOff>
      <xdr:row>9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1BEEB6-8537-4AC2-88AD-302F6724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816234" cy="1644015"/>
        </a:xfrm>
        <a:prstGeom prst="rect">
          <a:avLst/>
        </a:prstGeom>
      </xdr:spPr>
    </xdr:pic>
    <xdr:clientData/>
  </xdr:twoCellAnchor>
  <xdr:twoCellAnchor>
    <xdr:from>
      <xdr:col>9</xdr:col>
      <xdr:colOff>400051</xdr:colOff>
      <xdr:row>8</xdr:row>
      <xdr:rowOff>161924</xdr:rowOff>
    </xdr:from>
    <xdr:to>
      <xdr:col>11</xdr:col>
      <xdr:colOff>190501</xdr:colOff>
      <xdr:row>9</xdr:row>
      <xdr:rowOff>200025</xdr:rowOff>
    </xdr:to>
    <xdr:sp macro="" textlink="">
      <xdr:nvSpPr>
        <xdr:cNvPr id="3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6E8FB-3C02-4CA2-B4DF-F09CD9C199C8}"/>
            </a:ext>
          </a:extLst>
        </xdr:cNvPr>
        <xdr:cNvSpPr/>
      </xdr:nvSpPr>
      <xdr:spPr>
        <a:xfrm>
          <a:off x="5886451" y="1632584"/>
          <a:ext cx="1009650" cy="22098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15</xdr:col>
      <xdr:colOff>142875</xdr:colOff>
      <xdr:row>1</xdr:row>
      <xdr:rowOff>47625</xdr:rowOff>
    </xdr:from>
    <xdr:to>
      <xdr:col>17</xdr:col>
      <xdr:colOff>447675</xdr:colOff>
      <xdr:row>4</xdr:row>
      <xdr:rowOff>19050</xdr:rowOff>
    </xdr:to>
    <xdr:sp macro="" textlink="">
      <xdr:nvSpPr>
        <xdr:cNvPr id="4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36AD27-2BA1-43F5-8F14-CEA44532A098}"/>
            </a:ext>
          </a:extLst>
        </xdr:cNvPr>
        <xdr:cNvSpPr/>
      </xdr:nvSpPr>
      <xdr:spPr bwMode="auto">
        <a:xfrm>
          <a:off x="9286875" y="238125"/>
          <a:ext cx="1524000" cy="5200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100"/>
            <a:t>Voltar para a Planilha</a:t>
          </a:r>
        </a:p>
      </xdr:txBody>
    </xdr:sp>
    <xdr:clientData/>
  </xdr:twoCellAnchor>
  <xdr:twoCellAnchor>
    <xdr:from>
      <xdr:col>10</xdr:col>
      <xdr:colOff>287655</xdr:colOff>
      <xdr:row>10</xdr:row>
      <xdr:rowOff>180975</xdr:rowOff>
    </xdr:from>
    <xdr:to>
      <xdr:col>12</xdr:col>
      <xdr:colOff>78105</xdr:colOff>
      <xdr:row>12</xdr:row>
      <xdr:rowOff>19051</xdr:rowOff>
    </xdr:to>
    <xdr:sp macro="" textlink="">
      <xdr:nvSpPr>
        <xdr:cNvPr id="5" name="Retângulo de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C116A8-9383-4D23-962A-B8C3452CD534}"/>
            </a:ext>
          </a:extLst>
        </xdr:cNvPr>
        <xdr:cNvSpPr/>
      </xdr:nvSpPr>
      <xdr:spPr>
        <a:xfrm>
          <a:off x="6383655" y="2070735"/>
          <a:ext cx="1009650" cy="219076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9525</xdr:colOff>
      <xdr:row>16</xdr:row>
      <xdr:rowOff>0</xdr:rowOff>
    </xdr:from>
    <xdr:to>
      <xdr:col>10</xdr:col>
      <xdr:colOff>409575</xdr:colOff>
      <xdr:row>16</xdr:row>
      <xdr:rowOff>228601</xdr:rowOff>
    </xdr:to>
    <xdr:sp macro="" textlink="">
      <xdr:nvSpPr>
        <xdr:cNvPr id="6" name="Retângulo de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17AB6C-CA62-4D9A-B677-B9D76185A6B5}"/>
            </a:ext>
          </a:extLst>
        </xdr:cNvPr>
        <xdr:cNvSpPr/>
      </xdr:nvSpPr>
      <xdr:spPr>
        <a:xfrm>
          <a:off x="5495925" y="30403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400050</xdr:colOff>
      <xdr:row>17</xdr:row>
      <xdr:rowOff>228601</xdr:rowOff>
    </xdr:to>
    <xdr:sp macro="" textlink="">
      <xdr:nvSpPr>
        <xdr:cNvPr id="7" name="Retângulo de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BF9DB5-1373-4CEA-ACC4-E3C2A9B11C2F}"/>
            </a:ext>
          </a:extLst>
        </xdr:cNvPr>
        <xdr:cNvSpPr/>
      </xdr:nvSpPr>
      <xdr:spPr>
        <a:xfrm>
          <a:off x="5486400" y="33070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10</xdr:col>
      <xdr:colOff>400050</xdr:colOff>
      <xdr:row>18</xdr:row>
      <xdr:rowOff>228601</xdr:rowOff>
    </xdr:to>
    <xdr:sp macro="" textlink="">
      <xdr:nvSpPr>
        <xdr:cNvPr id="8" name="Retângulo de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40B87E-D378-4C22-A699-2AD3865CCEE6}"/>
            </a:ext>
          </a:extLst>
        </xdr:cNvPr>
        <xdr:cNvSpPr/>
      </xdr:nvSpPr>
      <xdr:spPr>
        <a:xfrm>
          <a:off x="5486400" y="35737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400050</xdr:colOff>
      <xdr:row>19</xdr:row>
      <xdr:rowOff>228601</xdr:rowOff>
    </xdr:to>
    <xdr:sp macro="" textlink="">
      <xdr:nvSpPr>
        <xdr:cNvPr id="9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D25C2-04BF-4EEF-BC8A-2B63285EE305}"/>
            </a:ext>
          </a:extLst>
        </xdr:cNvPr>
        <xdr:cNvSpPr/>
      </xdr:nvSpPr>
      <xdr:spPr>
        <a:xfrm>
          <a:off x="5486400" y="38404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10</xdr:col>
      <xdr:colOff>400050</xdr:colOff>
      <xdr:row>20</xdr:row>
      <xdr:rowOff>228601</xdr:rowOff>
    </xdr:to>
    <xdr:sp macro="" textlink="">
      <xdr:nvSpPr>
        <xdr:cNvPr id="10" name="Retângulo de cantos arredondado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E0030-4E2E-440F-AA26-CDA542328919}"/>
            </a:ext>
          </a:extLst>
        </xdr:cNvPr>
        <xdr:cNvSpPr/>
      </xdr:nvSpPr>
      <xdr:spPr>
        <a:xfrm>
          <a:off x="5486400" y="41071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 editAs="oneCell">
    <xdr:from>
      <xdr:col>15</xdr:col>
      <xdr:colOff>213360</xdr:colOff>
      <xdr:row>4</xdr:row>
      <xdr:rowOff>167640</xdr:rowOff>
    </xdr:from>
    <xdr:to>
      <xdr:col>22</xdr:col>
      <xdr:colOff>129540</xdr:colOff>
      <xdr:row>23</xdr:row>
      <xdr:rowOff>182880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325979F-ECCB-4720-898F-25809CFA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7360" y="906780"/>
          <a:ext cx="4183380" cy="418338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21</xdr:row>
      <xdr:rowOff>22860</xdr:rowOff>
    </xdr:from>
    <xdr:to>
      <xdr:col>10</xdr:col>
      <xdr:colOff>400050</xdr:colOff>
      <xdr:row>21</xdr:row>
      <xdr:rowOff>251461</xdr:rowOff>
    </xdr:to>
    <xdr:sp macro="" textlink="">
      <xdr:nvSpPr>
        <xdr:cNvPr id="12" name="Retângulo de cantos arredondado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60E3D-C847-4A5B-85E5-3259E7A9A435}"/>
            </a:ext>
          </a:extLst>
        </xdr:cNvPr>
        <xdr:cNvSpPr/>
      </xdr:nvSpPr>
      <xdr:spPr>
        <a:xfrm>
          <a:off x="5486400" y="439674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 editAs="oneCell">
    <xdr:from>
      <xdr:col>0</xdr:col>
      <xdr:colOff>0</xdr:colOff>
      <xdr:row>1</xdr:row>
      <xdr:rowOff>9525</xdr:rowOff>
    </xdr:from>
    <xdr:to>
      <xdr:col>2</xdr:col>
      <xdr:colOff>597034</xdr:colOff>
      <xdr:row>9</xdr:row>
      <xdr:rowOff>190500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86607D79-C705-42F6-BBEB-51B6701B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816234" cy="1644015"/>
        </a:xfrm>
        <a:prstGeom prst="rect">
          <a:avLst/>
        </a:prstGeom>
      </xdr:spPr>
    </xdr:pic>
    <xdr:clientData/>
  </xdr:twoCellAnchor>
  <xdr:twoCellAnchor>
    <xdr:from>
      <xdr:col>9</xdr:col>
      <xdr:colOff>400051</xdr:colOff>
      <xdr:row>8</xdr:row>
      <xdr:rowOff>161924</xdr:rowOff>
    </xdr:from>
    <xdr:to>
      <xdr:col>11</xdr:col>
      <xdr:colOff>190501</xdr:colOff>
      <xdr:row>9</xdr:row>
      <xdr:rowOff>200025</xdr:rowOff>
    </xdr:to>
    <xdr:sp macro="" textlink="">
      <xdr:nvSpPr>
        <xdr:cNvPr id="14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B60624-EA72-4D78-B6BE-AA407CC6CF5F}"/>
            </a:ext>
          </a:extLst>
        </xdr:cNvPr>
        <xdr:cNvSpPr/>
      </xdr:nvSpPr>
      <xdr:spPr>
        <a:xfrm>
          <a:off x="5886451" y="1632584"/>
          <a:ext cx="1009650" cy="22098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15</xdr:col>
      <xdr:colOff>142875</xdr:colOff>
      <xdr:row>1</xdr:row>
      <xdr:rowOff>47625</xdr:rowOff>
    </xdr:from>
    <xdr:to>
      <xdr:col>17</xdr:col>
      <xdr:colOff>447675</xdr:colOff>
      <xdr:row>4</xdr:row>
      <xdr:rowOff>19050</xdr:rowOff>
    </xdr:to>
    <xdr:sp macro="" textlink="">
      <xdr:nvSpPr>
        <xdr:cNvPr id="15" name="Retângulo de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DC4F2-3C7C-4931-9B30-E2041B4F24AC}"/>
            </a:ext>
          </a:extLst>
        </xdr:cNvPr>
        <xdr:cNvSpPr/>
      </xdr:nvSpPr>
      <xdr:spPr bwMode="auto">
        <a:xfrm>
          <a:off x="9286875" y="238125"/>
          <a:ext cx="1524000" cy="5200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100"/>
            <a:t>Voltar para a Planilha</a:t>
          </a:r>
        </a:p>
      </xdr:txBody>
    </xdr:sp>
    <xdr:clientData/>
  </xdr:twoCellAnchor>
  <xdr:twoCellAnchor>
    <xdr:from>
      <xdr:col>10</xdr:col>
      <xdr:colOff>287655</xdr:colOff>
      <xdr:row>10</xdr:row>
      <xdr:rowOff>180975</xdr:rowOff>
    </xdr:from>
    <xdr:to>
      <xdr:col>12</xdr:col>
      <xdr:colOff>78105</xdr:colOff>
      <xdr:row>12</xdr:row>
      <xdr:rowOff>19051</xdr:rowOff>
    </xdr:to>
    <xdr:sp macro="" textlink="">
      <xdr:nvSpPr>
        <xdr:cNvPr id="16" name="Retângulo de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86890F-6D4D-4B67-87FD-7F2DBF9F43CF}"/>
            </a:ext>
          </a:extLst>
        </xdr:cNvPr>
        <xdr:cNvSpPr/>
      </xdr:nvSpPr>
      <xdr:spPr>
        <a:xfrm>
          <a:off x="6383655" y="2070735"/>
          <a:ext cx="1009650" cy="219076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9525</xdr:colOff>
      <xdr:row>16</xdr:row>
      <xdr:rowOff>0</xdr:rowOff>
    </xdr:from>
    <xdr:to>
      <xdr:col>10</xdr:col>
      <xdr:colOff>409575</xdr:colOff>
      <xdr:row>16</xdr:row>
      <xdr:rowOff>228601</xdr:rowOff>
    </xdr:to>
    <xdr:sp macro="" textlink="">
      <xdr:nvSpPr>
        <xdr:cNvPr id="17" name="Retângulo de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D5316F-8350-4744-8F5B-982A5B2EEC85}"/>
            </a:ext>
          </a:extLst>
        </xdr:cNvPr>
        <xdr:cNvSpPr/>
      </xdr:nvSpPr>
      <xdr:spPr>
        <a:xfrm>
          <a:off x="5495925" y="30403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400050</xdr:colOff>
      <xdr:row>17</xdr:row>
      <xdr:rowOff>228601</xdr:rowOff>
    </xdr:to>
    <xdr:sp macro="" textlink="">
      <xdr:nvSpPr>
        <xdr:cNvPr id="18" name="Retângulo de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5EF1E-7D50-4D64-B00B-927EC263E45F}"/>
            </a:ext>
          </a:extLst>
        </xdr:cNvPr>
        <xdr:cNvSpPr/>
      </xdr:nvSpPr>
      <xdr:spPr>
        <a:xfrm>
          <a:off x="5486400" y="33070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10</xdr:col>
      <xdr:colOff>400050</xdr:colOff>
      <xdr:row>18</xdr:row>
      <xdr:rowOff>228601</xdr:rowOff>
    </xdr:to>
    <xdr:sp macro="" textlink="">
      <xdr:nvSpPr>
        <xdr:cNvPr id="19" name="Retângulo de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7EE71E-8D61-45DD-8EEE-E3B58EBDB674}"/>
            </a:ext>
          </a:extLst>
        </xdr:cNvPr>
        <xdr:cNvSpPr/>
      </xdr:nvSpPr>
      <xdr:spPr>
        <a:xfrm>
          <a:off x="5486400" y="35737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400050</xdr:colOff>
      <xdr:row>19</xdr:row>
      <xdr:rowOff>228601</xdr:rowOff>
    </xdr:to>
    <xdr:sp macro="" textlink="">
      <xdr:nvSpPr>
        <xdr:cNvPr id="20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F2D392-DF9E-47E0-BEE6-8D08ABDD49F9}"/>
            </a:ext>
          </a:extLst>
        </xdr:cNvPr>
        <xdr:cNvSpPr/>
      </xdr:nvSpPr>
      <xdr:spPr>
        <a:xfrm>
          <a:off x="5486400" y="38404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10</xdr:col>
      <xdr:colOff>400050</xdr:colOff>
      <xdr:row>20</xdr:row>
      <xdr:rowOff>228601</xdr:rowOff>
    </xdr:to>
    <xdr:sp macro="" textlink="">
      <xdr:nvSpPr>
        <xdr:cNvPr id="21" name="Retângulo de cantos arredondado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D55EC-1555-4629-BDB4-153DCAA2B3CE}"/>
            </a:ext>
          </a:extLst>
        </xdr:cNvPr>
        <xdr:cNvSpPr/>
      </xdr:nvSpPr>
      <xdr:spPr>
        <a:xfrm>
          <a:off x="5486400" y="410718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  <xdr:twoCellAnchor editAs="oneCell">
    <xdr:from>
      <xdr:col>15</xdr:col>
      <xdr:colOff>213360</xdr:colOff>
      <xdr:row>4</xdr:row>
      <xdr:rowOff>167640</xdr:rowOff>
    </xdr:from>
    <xdr:to>
      <xdr:col>22</xdr:col>
      <xdr:colOff>129540</xdr:colOff>
      <xdr:row>23</xdr:row>
      <xdr:rowOff>182880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9E327C8-3A65-49CB-B2CE-211E278C8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7360" y="906780"/>
          <a:ext cx="4183380" cy="418338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21</xdr:row>
      <xdr:rowOff>22860</xdr:rowOff>
    </xdr:from>
    <xdr:to>
      <xdr:col>10</xdr:col>
      <xdr:colOff>400050</xdr:colOff>
      <xdr:row>21</xdr:row>
      <xdr:rowOff>251461</xdr:rowOff>
    </xdr:to>
    <xdr:sp macro="" textlink="">
      <xdr:nvSpPr>
        <xdr:cNvPr id="23" name="Retângulo de cantos arredondado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E1B58-AFE3-42C0-A075-6C3A39A51346}"/>
            </a:ext>
          </a:extLst>
        </xdr:cNvPr>
        <xdr:cNvSpPr/>
      </xdr:nvSpPr>
      <xdr:spPr>
        <a:xfrm>
          <a:off x="5486400" y="4396740"/>
          <a:ext cx="1009650" cy="228601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/>
              </a:solidFill>
            </a:rPr>
            <a:t>Click aqui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85725</xdr:rowOff>
    </xdr:from>
    <xdr:to>
      <xdr:col>5</xdr:col>
      <xdr:colOff>571500</xdr:colOff>
      <xdr:row>1</xdr:row>
      <xdr:rowOff>133350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552950" y="85725"/>
          <a:ext cx="1152525" cy="2476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Cadastrar</a:t>
          </a:r>
          <a:r>
            <a:rPr lang="pt-BR" sz="1100" baseline="0"/>
            <a:t> Linha</a:t>
          </a:r>
          <a:endParaRPr lang="pt-BR" sz="1100"/>
        </a:p>
      </xdr:txBody>
    </xdr:sp>
    <xdr:clientData/>
  </xdr:twoCellAnchor>
  <xdr:twoCellAnchor>
    <xdr:from>
      <xdr:col>5</xdr:col>
      <xdr:colOff>657225</xdr:colOff>
      <xdr:row>0</xdr:row>
      <xdr:rowOff>85725</xdr:rowOff>
    </xdr:from>
    <xdr:to>
      <xdr:col>7</xdr:col>
      <xdr:colOff>523875</xdr:colOff>
      <xdr:row>1</xdr:row>
      <xdr:rowOff>133350</xdr:rowOff>
    </xdr:to>
    <xdr:sp macro="" textlink="">
      <xdr:nvSpPr>
        <xdr:cNvPr id="3" name="Retângulo de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791200" y="85725"/>
          <a:ext cx="1323975" cy="2476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Cadastrar Cobrador</a:t>
          </a:r>
        </a:p>
      </xdr:txBody>
    </xdr:sp>
    <xdr:clientData/>
  </xdr:twoCellAnchor>
  <xdr:twoCellAnchor>
    <xdr:from>
      <xdr:col>8</xdr:col>
      <xdr:colOff>0</xdr:colOff>
      <xdr:row>0</xdr:row>
      <xdr:rowOff>85725</xdr:rowOff>
    </xdr:from>
    <xdr:to>
      <xdr:col>9</xdr:col>
      <xdr:colOff>304800</xdr:colOff>
      <xdr:row>1</xdr:row>
      <xdr:rowOff>133350</xdr:rowOff>
    </xdr:to>
    <xdr:sp macro="" textlink="">
      <xdr:nvSpPr>
        <xdr:cNvPr id="4" name="Retângulo de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200900" y="85725"/>
          <a:ext cx="1152525" cy="2476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Relatório</a:t>
          </a:r>
        </a:p>
      </xdr:txBody>
    </xdr:sp>
    <xdr:clientData/>
  </xdr:twoCellAnchor>
  <xdr:twoCellAnchor>
    <xdr:from>
      <xdr:col>9</xdr:col>
      <xdr:colOff>371475</xdr:colOff>
      <xdr:row>0</xdr:row>
      <xdr:rowOff>85725</xdr:rowOff>
    </xdr:from>
    <xdr:to>
      <xdr:col>11</xdr:col>
      <xdr:colOff>304800</xdr:colOff>
      <xdr:row>1</xdr:row>
      <xdr:rowOff>133350</xdr:rowOff>
    </xdr:to>
    <xdr:sp macro="" textlink="">
      <xdr:nvSpPr>
        <xdr:cNvPr id="5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420100" y="85725"/>
          <a:ext cx="1152525" cy="2476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</xdr:row>
      <xdr:rowOff>47625</xdr:rowOff>
    </xdr:from>
    <xdr:to>
      <xdr:col>14</xdr:col>
      <xdr:colOff>219075</xdr:colOff>
      <xdr:row>3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096375" y="285750"/>
          <a:ext cx="1371600" cy="2667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Cadastrar Linha</a:t>
          </a:r>
        </a:p>
      </xdr:txBody>
    </xdr:sp>
    <xdr:clientData/>
  </xdr:twoCellAnchor>
  <xdr:twoCellAnchor>
    <xdr:from>
      <xdr:col>12</xdr:col>
      <xdr:colOff>76200</xdr:colOff>
      <xdr:row>3</xdr:row>
      <xdr:rowOff>133350</xdr:rowOff>
    </xdr:from>
    <xdr:to>
      <xdr:col>14</xdr:col>
      <xdr:colOff>228600</xdr:colOff>
      <xdr:row>4</xdr:row>
      <xdr:rowOff>161925</xdr:rowOff>
    </xdr:to>
    <xdr:sp macro="" textlink="">
      <xdr:nvSpPr>
        <xdr:cNvPr id="3" name="Retângulo de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105900" y="676275"/>
          <a:ext cx="1371600" cy="2667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Cadastrar Cobrador</a:t>
          </a:r>
        </a:p>
      </xdr:txBody>
    </xdr:sp>
    <xdr:clientData/>
  </xdr:twoCellAnchor>
  <xdr:twoCellAnchor>
    <xdr:from>
      <xdr:col>12</xdr:col>
      <xdr:colOff>85725</xdr:colOff>
      <xdr:row>5</xdr:row>
      <xdr:rowOff>9525</xdr:rowOff>
    </xdr:from>
    <xdr:to>
      <xdr:col>14</xdr:col>
      <xdr:colOff>238125</xdr:colOff>
      <xdr:row>6</xdr:row>
      <xdr:rowOff>38100</xdr:rowOff>
    </xdr:to>
    <xdr:sp macro="" textlink="">
      <xdr:nvSpPr>
        <xdr:cNvPr id="4" name="Retângulo de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115425" y="1028700"/>
          <a:ext cx="1371600" cy="2667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</a:t>
          </a:r>
        </a:p>
      </xdr:txBody>
    </xdr:sp>
    <xdr:clientData/>
  </xdr:twoCellAnchor>
  <xdr:twoCellAnchor>
    <xdr:from>
      <xdr:col>12</xdr:col>
      <xdr:colOff>95250</xdr:colOff>
      <xdr:row>6</xdr:row>
      <xdr:rowOff>152400</xdr:rowOff>
    </xdr:from>
    <xdr:to>
      <xdr:col>14</xdr:col>
      <xdr:colOff>247650</xdr:colOff>
      <xdr:row>7</xdr:row>
      <xdr:rowOff>180975</xdr:rowOff>
    </xdr:to>
    <xdr:sp macro="" textlink="">
      <xdr:nvSpPr>
        <xdr:cNvPr id="5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124950" y="1409700"/>
          <a:ext cx="1371600" cy="2667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Sistema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workbookViewId="0">
      <selection activeCell="D2" sqref="D2:O9"/>
    </sheetView>
  </sheetViews>
  <sheetFormatPr defaultRowHeight="14.4" x14ac:dyDescent="0.3"/>
  <cols>
    <col min="1" max="16384" width="8.88671875" style="1"/>
  </cols>
  <sheetData>
    <row r="1" spans="1:22" ht="15" thickBot="1" x14ac:dyDescent="0.35"/>
    <row r="2" spans="1:22" ht="14.4" customHeight="1" x14ac:dyDescent="0.3">
      <c r="D2" s="71" t="s">
        <v>33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  <c r="S2" s="77" t="s">
        <v>34</v>
      </c>
      <c r="T2" s="77"/>
      <c r="U2" s="77"/>
      <c r="V2" s="77"/>
    </row>
    <row r="3" spans="1:22" ht="14.4" customHeight="1" x14ac:dyDescent="0.3"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S3" s="77"/>
      <c r="T3" s="77"/>
      <c r="U3" s="77"/>
      <c r="V3" s="77"/>
    </row>
    <row r="4" spans="1:22" ht="14.4" customHeight="1" x14ac:dyDescent="0.3"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S4" s="77"/>
      <c r="T4" s="77"/>
      <c r="U4" s="77"/>
      <c r="V4" s="77"/>
    </row>
    <row r="5" spans="1:22" ht="14.4" customHeight="1" x14ac:dyDescent="0.3"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22" ht="14.4" customHeight="1" x14ac:dyDescent="0.3">
      <c r="D6" s="74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22" ht="14.4" customHeight="1" x14ac:dyDescent="0.3"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22" ht="14.4" customHeight="1" x14ac:dyDescent="0.3">
      <c r="D8" s="74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</row>
    <row r="9" spans="1:22" ht="14.4" customHeight="1" x14ac:dyDescent="0.3">
      <c r="D9" s="74"/>
      <c r="E9" s="75"/>
      <c r="F9" s="75"/>
      <c r="G9" s="75"/>
      <c r="H9" s="75"/>
      <c r="I9" s="75"/>
      <c r="J9" s="75"/>
      <c r="K9" s="75"/>
      <c r="L9" s="75"/>
      <c r="M9" s="75"/>
      <c r="N9" s="75"/>
      <c r="O9" s="76"/>
    </row>
    <row r="10" spans="1:22" ht="18.600000000000001" customHeight="1" thickBot="1" x14ac:dyDescent="0.35">
      <c r="D10" s="53"/>
      <c r="E10" s="70" t="s">
        <v>35</v>
      </c>
      <c r="F10" s="70"/>
      <c r="G10" s="70"/>
      <c r="H10" s="70"/>
      <c r="I10" s="70"/>
      <c r="J10" s="70"/>
      <c r="K10" s="54"/>
      <c r="L10" s="54"/>
      <c r="M10" s="54"/>
      <c r="N10" s="54"/>
      <c r="O10" s="55"/>
    </row>
    <row r="11" spans="1:22" x14ac:dyDescent="0.3">
      <c r="A11" s="27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8"/>
    </row>
    <row r="12" spans="1:22" ht="15.6" x14ac:dyDescent="0.3">
      <c r="A12" s="29"/>
      <c r="B12" s="57" t="s">
        <v>36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30"/>
    </row>
    <row r="13" spans="1:22" x14ac:dyDescent="0.3">
      <c r="A13" s="29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30"/>
    </row>
    <row r="14" spans="1:22" ht="17.399999999999999" x14ac:dyDescent="0.3">
      <c r="A14" s="59" t="s">
        <v>37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2" x14ac:dyDescent="0.3">
      <c r="A15" s="29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30"/>
    </row>
    <row r="16" spans="1:22" x14ac:dyDescent="0.3">
      <c r="A16" s="62" t="s">
        <v>38</v>
      </c>
      <c r="B16" s="62" t="s">
        <v>5</v>
      </c>
      <c r="C16" s="62"/>
      <c r="D16" s="62"/>
      <c r="E16" s="62"/>
      <c r="F16" s="62"/>
      <c r="G16" s="62"/>
      <c r="H16" s="62"/>
      <c r="I16" s="62"/>
      <c r="J16" s="62" t="s">
        <v>39</v>
      </c>
      <c r="K16" s="62"/>
      <c r="L16" s="58"/>
      <c r="M16" s="58"/>
      <c r="N16" s="58"/>
      <c r="O16" s="30"/>
    </row>
    <row r="17" spans="1:15" ht="21" customHeight="1" x14ac:dyDescent="0.3">
      <c r="A17" s="5">
        <v>1</v>
      </c>
      <c r="B17" s="67" t="s">
        <v>40</v>
      </c>
      <c r="C17" s="68"/>
      <c r="D17" s="68"/>
      <c r="E17" s="68"/>
      <c r="F17" s="68"/>
      <c r="G17" s="68"/>
      <c r="H17" s="68"/>
      <c r="I17" s="63"/>
      <c r="J17" s="64"/>
      <c r="K17" s="64"/>
      <c r="L17" s="58"/>
      <c r="M17" s="58"/>
      <c r="N17" s="58"/>
      <c r="O17" s="30"/>
    </row>
    <row r="18" spans="1:15" ht="21" customHeight="1" x14ac:dyDescent="0.3">
      <c r="A18" s="5">
        <v>2</v>
      </c>
      <c r="B18" s="67" t="s">
        <v>41</v>
      </c>
      <c r="C18" s="68"/>
      <c r="D18" s="68"/>
      <c r="E18" s="68"/>
      <c r="F18" s="68"/>
      <c r="G18" s="68"/>
      <c r="H18" s="68"/>
      <c r="I18" s="63"/>
      <c r="J18" s="64"/>
      <c r="K18" s="64"/>
      <c r="L18" s="58"/>
      <c r="M18" s="58"/>
      <c r="N18" s="58"/>
      <c r="O18" s="30"/>
    </row>
    <row r="19" spans="1:15" ht="21" customHeight="1" x14ac:dyDescent="0.3">
      <c r="A19" s="5">
        <v>3</v>
      </c>
      <c r="B19" s="67" t="s">
        <v>42</v>
      </c>
      <c r="C19" s="68"/>
      <c r="D19" s="68"/>
      <c r="E19" s="68"/>
      <c r="F19" s="68"/>
      <c r="G19" s="68"/>
      <c r="H19" s="68"/>
      <c r="I19" s="63"/>
      <c r="J19" s="64"/>
      <c r="K19" s="64"/>
      <c r="L19" s="58"/>
      <c r="M19" s="58"/>
      <c r="N19" s="58"/>
      <c r="O19" s="30"/>
    </row>
    <row r="20" spans="1:15" ht="21" customHeight="1" x14ac:dyDescent="0.3">
      <c r="A20" s="5">
        <v>4</v>
      </c>
      <c r="B20" s="67" t="s">
        <v>43</v>
      </c>
      <c r="C20" s="68"/>
      <c r="D20" s="68"/>
      <c r="E20" s="68"/>
      <c r="F20" s="68"/>
      <c r="G20" s="68"/>
      <c r="H20" s="68"/>
      <c r="I20" s="63"/>
      <c r="J20" s="64"/>
      <c r="K20" s="64"/>
      <c r="L20" s="58"/>
      <c r="M20" s="58"/>
      <c r="N20" s="58"/>
      <c r="O20" s="30"/>
    </row>
    <row r="21" spans="1:15" ht="21" customHeight="1" x14ac:dyDescent="0.3">
      <c r="A21" s="5">
        <v>5</v>
      </c>
      <c r="B21" s="67" t="s">
        <v>44</v>
      </c>
      <c r="C21" s="68"/>
      <c r="D21" s="68"/>
      <c r="E21" s="68"/>
      <c r="F21" s="68"/>
      <c r="G21" s="68"/>
      <c r="H21" s="68"/>
      <c r="I21" s="63"/>
      <c r="J21" s="64"/>
      <c r="K21" s="64"/>
      <c r="L21" s="58"/>
      <c r="M21" s="58"/>
      <c r="N21" s="58"/>
      <c r="O21" s="30"/>
    </row>
    <row r="22" spans="1:15" ht="21" customHeight="1" x14ac:dyDescent="0.3">
      <c r="A22" s="5">
        <v>6</v>
      </c>
      <c r="B22" s="67" t="s">
        <v>45</v>
      </c>
      <c r="C22" s="68"/>
      <c r="D22" s="68"/>
      <c r="E22" s="68"/>
      <c r="F22" s="68"/>
      <c r="G22" s="68"/>
      <c r="H22" s="69"/>
      <c r="I22" s="65"/>
      <c r="J22" s="64"/>
      <c r="K22" s="64"/>
      <c r="L22" s="58"/>
      <c r="M22" s="58"/>
      <c r="N22" s="58"/>
      <c r="O22" s="30"/>
    </row>
    <row r="23" spans="1:15" ht="21" customHeight="1" x14ac:dyDescent="0.3">
      <c r="A23" s="5">
        <v>7</v>
      </c>
      <c r="B23" s="65" t="s">
        <v>46</v>
      </c>
      <c r="C23" s="67"/>
      <c r="D23" s="68"/>
      <c r="E23" s="68"/>
      <c r="F23" s="68"/>
      <c r="G23" s="68"/>
      <c r="H23" s="69"/>
      <c r="I23" s="65"/>
      <c r="J23" s="64"/>
      <c r="K23" s="64"/>
      <c r="L23" s="58"/>
      <c r="M23" s="58"/>
      <c r="N23" s="58"/>
      <c r="O23" s="30"/>
    </row>
    <row r="24" spans="1:15" ht="16.2" thickBot="1" x14ac:dyDescent="0.35">
      <c r="A24" s="32"/>
      <c r="B24" s="33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33"/>
      <c r="N24" s="33"/>
      <c r="O24" s="34"/>
    </row>
  </sheetData>
  <mergeCells count="10">
    <mergeCell ref="E10:J10"/>
    <mergeCell ref="D2:O9"/>
    <mergeCell ref="S2:V4"/>
    <mergeCell ref="B17:H17"/>
    <mergeCell ref="B18:H18"/>
    <mergeCell ref="B19:H19"/>
    <mergeCell ref="B20:H20"/>
    <mergeCell ref="B21:H21"/>
    <mergeCell ref="B22:H22"/>
    <mergeCell ref="C23:H2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>
      <pane ySplit="2" topLeftCell="A3" activePane="bottomLeft" state="frozen"/>
      <selection pane="bottomLeft" activeCell="B15" sqref="B15"/>
    </sheetView>
  </sheetViews>
  <sheetFormatPr defaultRowHeight="14.4" x14ac:dyDescent="0.3"/>
  <cols>
    <col min="1" max="1" width="9.88671875" customWidth="1"/>
    <col min="2" max="2" width="27.109375" customWidth="1"/>
  </cols>
  <sheetData>
    <row r="1" spans="1:2" s="1" customFormat="1" x14ac:dyDescent="0.3">
      <c r="A1" s="78" t="s">
        <v>9</v>
      </c>
      <c r="B1" s="78"/>
    </row>
    <row r="2" spans="1:2" x14ac:dyDescent="0.3">
      <c r="A2" s="2" t="s">
        <v>4</v>
      </c>
      <c r="B2" s="2" t="s">
        <v>5</v>
      </c>
    </row>
    <row r="3" spans="1:2" x14ac:dyDescent="0.3">
      <c r="A3" s="3">
        <v>8405</v>
      </c>
      <c r="B3" s="3" t="s">
        <v>6</v>
      </c>
    </row>
    <row r="4" spans="1:2" x14ac:dyDescent="0.3">
      <c r="A4" s="3">
        <v>9885</v>
      </c>
      <c r="B4" s="3" t="s">
        <v>17</v>
      </c>
    </row>
    <row r="5" spans="1:2" x14ac:dyDescent="0.3">
      <c r="A5" s="3"/>
      <c r="B5" s="3"/>
    </row>
    <row r="6" spans="1:2" x14ac:dyDescent="0.3">
      <c r="A6" s="3"/>
      <c r="B6" s="3"/>
    </row>
    <row r="7" spans="1:2" x14ac:dyDescent="0.3">
      <c r="A7" s="3"/>
      <c r="B7" s="3"/>
    </row>
    <row r="8" spans="1:2" x14ac:dyDescent="0.3">
      <c r="A8" s="3"/>
      <c r="B8" s="3"/>
    </row>
    <row r="9" spans="1:2" x14ac:dyDescent="0.3">
      <c r="A9" s="3"/>
      <c r="B9" s="3"/>
    </row>
    <row r="10" spans="1:2" x14ac:dyDescent="0.3">
      <c r="A10" s="3"/>
      <c r="B10" s="3"/>
    </row>
    <row r="11" spans="1:2" x14ac:dyDescent="0.3">
      <c r="A11" s="3"/>
      <c r="B11" s="3"/>
    </row>
    <row r="12" spans="1:2" x14ac:dyDescent="0.3">
      <c r="A12" s="3"/>
      <c r="B12" s="3"/>
    </row>
    <row r="13" spans="1:2" x14ac:dyDescent="0.3">
      <c r="A13" s="3"/>
      <c r="B13" s="3"/>
    </row>
    <row r="14" spans="1:2" x14ac:dyDescent="0.3">
      <c r="A14" s="3"/>
      <c r="B14" s="3"/>
    </row>
    <row r="15" spans="1:2" x14ac:dyDescent="0.3">
      <c r="A15" s="3"/>
      <c r="B15" s="3"/>
    </row>
    <row r="16" spans="1:2" x14ac:dyDescent="0.3">
      <c r="A16" s="3"/>
      <c r="B16" s="3"/>
    </row>
    <row r="17" spans="1:2" x14ac:dyDescent="0.3">
      <c r="A17" s="3"/>
      <c r="B17" s="3"/>
    </row>
    <row r="18" spans="1:2" x14ac:dyDescent="0.3">
      <c r="A18" s="3"/>
      <c r="B18" s="3"/>
    </row>
    <row r="19" spans="1:2" x14ac:dyDescent="0.3">
      <c r="A19" s="3"/>
      <c r="B19" s="3"/>
    </row>
    <row r="20" spans="1:2" x14ac:dyDescent="0.3">
      <c r="A20" s="3"/>
      <c r="B20" s="3"/>
    </row>
    <row r="21" spans="1:2" x14ac:dyDescent="0.3">
      <c r="A21" s="3"/>
      <c r="B21" s="3"/>
    </row>
    <row r="22" spans="1:2" x14ac:dyDescent="0.3">
      <c r="A22" s="3"/>
      <c r="B22" s="3"/>
    </row>
    <row r="23" spans="1:2" x14ac:dyDescent="0.3">
      <c r="A23" s="3"/>
      <c r="B23" s="3"/>
    </row>
    <row r="24" spans="1:2" x14ac:dyDescent="0.3">
      <c r="A24" s="3"/>
      <c r="B24" s="3"/>
    </row>
    <row r="25" spans="1:2" x14ac:dyDescent="0.3">
      <c r="A25" s="3"/>
      <c r="B25" s="3"/>
    </row>
    <row r="26" spans="1:2" x14ac:dyDescent="0.3">
      <c r="A26" s="3"/>
      <c r="B26" s="3"/>
    </row>
    <row r="27" spans="1:2" x14ac:dyDescent="0.3">
      <c r="A27" s="3"/>
      <c r="B27" s="3"/>
    </row>
    <row r="28" spans="1:2" x14ac:dyDescent="0.3">
      <c r="A28" s="3"/>
      <c r="B28" s="3"/>
    </row>
    <row r="29" spans="1:2" x14ac:dyDescent="0.3">
      <c r="A29" s="3"/>
      <c r="B29" s="3"/>
    </row>
    <row r="30" spans="1:2" x14ac:dyDescent="0.3">
      <c r="A30" s="3"/>
      <c r="B30" s="3"/>
    </row>
    <row r="31" spans="1:2" x14ac:dyDescent="0.3">
      <c r="A31" s="3"/>
      <c r="B31" s="3"/>
    </row>
    <row r="32" spans="1:2" x14ac:dyDescent="0.3">
      <c r="A32" s="3"/>
      <c r="B32" s="3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</sheetData>
  <autoFilter ref="A2:B2" xr:uid="{00000000-0009-0000-0000-000001000000}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workbookViewId="0">
      <pane ySplit="2" topLeftCell="A3" activePane="bottomLeft" state="frozen"/>
      <selection pane="bottomLeft" activeCell="B8" sqref="B8"/>
    </sheetView>
  </sheetViews>
  <sheetFormatPr defaultRowHeight="14.4" x14ac:dyDescent="0.3"/>
  <cols>
    <col min="1" max="1" width="9.44140625" customWidth="1"/>
    <col min="2" max="2" width="28.109375" customWidth="1"/>
  </cols>
  <sheetData>
    <row r="1" spans="1:2" x14ac:dyDescent="0.3">
      <c r="A1" s="78" t="s">
        <v>7</v>
      </c>
      <c r="B1" s="78"/>
    </row>
    <row r="2" spans="1:2" x14ac:dyDescent="0.3">
      <c r="A2" s="2" t="s">
        <v>4</v>
      </c>
      <c r="B2" s="2" t="s">
        <v>8</v>
      </c>
    </row>
    <row r="3" spans="1:2" x14ac:dyDescent="0.3">
      <c r="A3" s="3">
        <v>12345</v>
      </c>
      <c r="B3" s="3" t="s">
        <v>14</v>
      </c>
    </row>
    <row r="4" spans="1:2" x14ac:dyDescent="0.3">
      <c r="A4" s="3">
        <v>32165</v>
      </c>
      <c r="B4" s="3" t="s">
        <v>15</v>
      </c>
    </row>
    <row r="5" spans="1:2" x14ac:dyDescent="0.3">
      <c r="A5" s="3">
        <v>15846</v>
      </c>
      <c r="B5" s="3" t="s">
        <v>16</v>
      </c>
    </row>
    <row r="6" spans="1:2" x14ac:dyDescent="0.3">
      <c r="A6" s="3"/>
      <c r="B6" s="3"/>
    </row>
    <row r="7" spans="1:2" x14ac:dyDescent="0.3">
      <c r="A7" s="3"/>
      <c r="B7" s="3"/>
    </row>
    <row r="8" spans="1:2" x14ac:dyDescent="0.3">
      <c r="A8" s="3"/>
      <c r="B8" s="3"/>
    </row>
    <row r="9" spans="1:2" x14ac:dyDescent="0.3">
      <c r="A9" s="3"/>
      <c r="B9" s="3"/>
    </row>
    <row r="10" spans="1:2" x14ac:dyDescent="0.3">
      <c r="A10" s="3"/>
      <c r="B10" s="3"/>
    </row>
    <row r="11" spans="1:2" x14ac:dyDescent="0.3">
      <c r="A11" s="3"/>
      <c r="B11" s="3"/>
    </row>
    <row r="12" spans="1:2" x14ac:dyDescent="0.3">
      <c r="A12" s="3"/>
      <c r="B12" s="3"/>
    </row>
    <row r="13" spans="1:2" x14ac:dyDescent="0.3">
      <c r="A13" s="3"/>
      <c r="B13" s="3"/>
    </row>
    <row r="14" spans="1:2" x14ac:dyDescent="0.3">
      <c r="A14" s="3"/>
      <c r="B14" s="3"/>
    </row>
    <row r="15" spans="1:2" x14ac:dyDescent="0.3">
      <c r="A15" s="3"/>
      <c r="B15" s="3"/>
    </row>
    <row r="16" spans="1:2" x14ac:dyDescent="0.3">
      <c r="A16" s="3"/>
      <c r="B16" s="3"/>
    </row>
    <row r="17" spans="1:2" x14ac:dyDescent="0.3">
      <c r="A17" s="3"/>
      <c r="B17" s="3"/>
    </row>
    <row r="18" spans="1:2" x14ac:dyDescent="0.3">
      <c r="A18" s="3"/>
      <c r="B18" s="3"/>
    </row>
    <row r="19" spans="1:2" x14ac:dyDescent="0.3">
      <c r="A19" s="3"/>
      <c r="B19" s="3"/>
    </row>
    <row r="20" spans="1:2" x14ac:dyDescent="0.3">
      <c r="A20" s="3"/>
      <c r="B20" s="3"/>
    </row>
    <row r="21" spans="1:2" x14ac:dyDescent="0.3">
      <c r="A21" s="3"/>
      <c r="B21" s="3"/>
    </row>
    <row r="22" spans="1:2" x14ac:dyDescent="0.3">
      <c r="A22" s="3"/>
      <c r="B22" s="3"/>
    </row>
    <row r="23" spans="1:2" x14ac:dyDescent="0.3">
      <c r="A23" s="3"/>
      <c r="B23" s="3"/>
    </row>
    <row r="24" spans="1:2" x14ac:dyDescent="0.3">
      <c r="A24" s="3"/>
      <c r="B24" s="3"/>
    </row>
    <row r="25" spans="1:2" x14ac:dyDescent="0.3">
      <c r="A25" s="3"/>
      <c r="B25" s="3"/>
    </row>
    <row r="26" spans="1:2" x14ac:dyDescent="0.3">
      <c r="A26" s="3"/>
      <c r="B26" s="3"/>
    </row>
    <row r="27" spans="1:2" x14ac:dyDescent="0.3">
      <c r="A27" s="3"/>
      <c r="B27" s="3"/>
    </row>
    <row r="28" spans="1:2" x14ac:dyDescent="0.3">
      <c r="A28" s="3"/>
      <c r="B28" s="3"/>
    </row>
    <row r="29" spans="1:2" x14ac:dyDescent="0.3">
      <c r="A29" s="3"/>
      <c r="B29" s="3"/>
    </row>
    <row r="30" spans="1:2" x14ac:dyDescent="0.3">
      <c r="A30" s="3"/>
      <c r="B30" s="3"/>
    </row>
    <row r="31" spans="1:2" x14ac:dyDescent="0.3">
      <c r="A31" s="3"/>
      <c r="B31" s="3"/>
    </row>
    <row r="32" spans="1:2" x14ac:dyDescent="0.3">
      <c r="A32" s="3"/>
      <c r="B32" s="3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</sheetData>
  <autoFilter ref="A2:B2" xr:uid="{00000000-0009-0000-0000-000002000000}"/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pane ySplit="4" topLeftCell="A5" activePane="bottomLeft" state="frozen"/>
      <selection pane="bottomLeft" activeCell="A36" sqref="A36:XFD1048576"/>
    </sheetView>
  </sheetViews>
  <sheetFormatPr defaultColWidth="0" defaultRowHeight="14.4" zeroHeight="1" x14ac:dyDescent="0.3"/>
  <cols>
    <col min="1" max="1" width="9.88671875" bestFit="1" customWidth="1"/>
    <col min="2" max="2" width="26.88671875" customWidth="1"/>
    <col min="3" max="3" width="9.44140625" bestFit="1" customWidth="1"/>
    <col min="4" max="4" width="20.88671875" customWidth="1"/>
    <col min="5" max="5" width="10" bestFit="1" customWidth="1"/>
    <col min="6" max="6" width="12.6640625" bestFit="1" customWidth="1"/>
    <col min="7" max="8" width="9.109375" customWidth="1"/>
    <col min="9" max="9" width="12.6640625" bestFit="1" customWidth="1"/>
    <col min="10" max="11" width="9.109375" customWidth="1"/>
    <col min="12" max="12" width="12.6640625" bestFit="1" customWidth="1"/>
    <col min="13" max="13" width="9.109375" customWidth="1"/>
    <col min="14" max="16384" width="9.109375" hidden="1"/>
  </cols>
  <sheetData>
    <row r="1" spans="1:13" ht="15" thickBo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5" thickBot="1" x14ac:dyDescent="0.35">
      <c r="A2" s="6" t="s">
        <v>10</v>
      </c>
      <c r="B2" s="7"/>
      <c r="C2" s="6" t="s">
        <v>24</v>
      </c>
      <c r="D2" s="8"/>
      <c r="E2" s="44"/>
      <c r="F2" s="44"/>
      <c r="G2" s="44"/>
      <c r="H2" s="44"/>
      <c r="I2" s="44"/>
      <c r="J2" s="44"/>
      <c r="K2" s="44"/>
      <c r="L2" s="44"/>
      <c r="M2" s="44"/>
    </row>
    <row r="3" spans="1:13" x14ac:dyDescent="0.3">
      <c r="A3" s="79" t="s">
        <v>11</v>
      </c>
      <c r="B3" s="79"/>
      <c r="C3" s="79" t="s">
        <v>12</v>
      </c>
      <c r="D3" s="80"/>
      <c r="E3" s="81" t="s">
        <v>18</v>
      </c>
      <c r="F3" s="82"/>
      <c r="G3" s="83"/>
      <c r="H3" s="84" t="s">
        <v>19</v>
      </c>
      <c r="I3" s="85"/>
      <c r="J3" s="86"/>
      <c r="K3" s="84" t="s">
        <v>20</v>
      </c>
      <c r="L3" s="85"/>
      <c r="M3" s="86"/>
    </row>
    <row r="4" spans="1:13" x14ac:dyDescent="0.3">
      <c r="A4" s="4" t="s">
        <v>13</v>
      </c>
      <c r="B4" s="4" t="s">
        <v>5</v>
      </c>
      <c r="C4" s="4" t="s">
        <v>4</v>
      </c>
      <c r="D4" s="10" t="s">
        <v>8</v>
      </c>
      <c r="E4" s="12" t="s">
        <v>21</v>
      </c>
      <c r="F4" s="4" t="s">
        <v>23</v>
      </c>
      <c r="G4" s="13" t="s">
        <v>22</v>
      </c>
      <c r="H4" s="12" t="s">
        <v>21</v>
      </c>
      <c r="I4" s="4" t="s">
        <v>23</v>
      </c>
      <c r="J4" s="13" t="s">
        <v>22</v>
      </c>
      <c r="K4" s="12" t="s">
        <v>21</v>
      </c>
      <c r="L4" s="4" t="s">
        <v>23</v>
      </c>
      <c r="M4" s="13" t="s">
        <v>22</v>
      </c>
    </row>
    <row r="5" spans="1:13" x14ac:dyDescent="0.3">
      <c r="A5" s="3">
        <v>8405</v>
      </c>
      <c r="B5" s="5" t="str">
        <f>IFERROR(VLOOKUP(A5,Linha!$A$3:$B$5,2,1),0)</f>
        <v>Porto seguro - Canavieiras</v>
      </c>
      <c r="C5" s="3">
        <v>12345</v>
      </c>
      <c r="D5" s="11" t="str">
        <f>IFERROR(VLOOKUP(C5,Cobrador!$A$3:$B$5,2,1),0)</f>
        <v>Valdo</v>
      </c>
      <c r="E5" s="14">
        <v>28</v>
      </c>
      <c r="F5" s="9">
        <v>1.25</v>
      </c>
      <c r="G5" s="17">
        <f>E5*F5</f>
        <v>35</v>
      </c>
      <c r="H5" s="14">
        <v>1</v>
      </c>
      <c r="I5" s="9">
        <v>18.5</v>
      </c>
      <c r="J5" s="17">
        <f>H5*I5</f>
        <v>18.5</v>
      </c>
      <c r="K5" s="14">
        <v>3</v>
      </c>
      <c r="L5" s="9">
        <v>5</v>
      </c>
      <c r="M5" s="17">
        <f>K5*L5</f>
        <v>15</v>
      </c>
    </row>
    <row r="6" spans="1:13" x14ac:dyDescent="0.3">
      <c r="A6" s="3">
        <v>9885</v>
      </c>
      <c r="B6" s="5" t="str">
        <f>IFERROR(VLOOKUP(A6,Linha!$A$3:$B$5,2,1),0)</f>
        <v>Cascave -porto velho</v>
      </c>
      <c r="C6" s="3">
        <v>32165</v>
      </c>
      <c r="D6" s="11" t="str">
        <f>IFERROR(VLOOKUP(C6,Cobrador!$A$3:$B$5,2,1),0)</f>
        <v>Ricardo</v>
      </c>
      <c r="E6" s="14">
        <v>15</v>
      </c>
      <c r="F6" s="9">
        <v>1.36</v>
      </c>
      <c r="G6" s="17">
        <f t="shared" ref="G6:G35" si="0">E6*F6</f>
        <v>20.400000000000002</v>
      </c>
      <c r="H6" s="14">
        <v>2</v>
      </c>
      <c r="I6" s="9">
        <v>18.5</v>
      </c>
      <c r="J6" s="17">
        <f t="shared" ref="J6:J35" si="1">H6*I6</f>
        <v>37</v>
      </c>
      <c r="K6" s="14">
        <v>2</v>
      </c>
      <c r="L6" s="9">
        <v>5</v>
      </c>
      <c r="M6" s="17">
        <f t="shared" ref="M6:M35" si="2">K6*L6</f>
        <v>10</v>
      </c>
    </row>
    <row r="7" spans="1:13" x14ac:dyDescent="0.3">
      <c r="A7" s="3">
        <v>8405</v>
      </c>
      <c r="B7" s="5" t="str">
        <f>IFERROR(VLOOKUP(A7,Linha!$A$3:$B$5,2,1),0)</f>
        <v>Porto seguro - Canavieiras</v>
      </c>
      <c r="C7" s="3">
        <v>15846</v>
      </c>
      <c r="D7" s="11" t="str">
        <f>IFERROR(VLOOKUP(C7,Cobrador!$A$3:$B$5,2,1),0)</f>
        <v>Valdo</v>
      </c>
      <c r="E7" s="14">
        <v>30</v>
      </c>
      <c r="F7" s="9">
        <v>1.1499999999999999</v>
      </c>
      <c r="G7" s="17">
        <f t="shared" si="0"/>
        <v>34.5</v>
      </c>
      <c r="H7" s="14">
        <v>1</v>
      </c>
      <c r="I7" s="9">
        <v>16.8</v>
      </c>
      <c r="J7" s="17">
        <f t="shared" si="1"/>
        <v>16.8</v>
      </c>
      <c r="K7" s="14">
        <v>4</v>
      </c>
      <c r="L7" s="9">
        <v>5</v>
      </c>
      <c r="M7" s="17">
        <f t="shared" si="2"/>
        <v>20</v>
      </c>
    </row>
    <row r="8" spans="1:13" x14ac:dyDescent="0.3">
      <c r="A8" s="3"/>
      <c r="B8" s="5">
        <f>IFERROR(VLOOKUP(A8,Linha!$A$3:$B$5,2,1),0)</f>
        <v>0</v>
      </c>
      <c r="C8" s="3"/>
      <c r="D8" s="11">
        <f>IFERROR(VLOOKUP(C8,Cobrador!$A$3:$B$5,2,1),0)</f>
        <v>0</v>
      </c>
      <c r="E8" s="14"/>
      <c r="F8" s="9"/>
      <c r="G8" s="17">
        <f t="shared" si="0"/>
        <v>0</v>
      </c>
      <c r="H8" s="14"/>
      <c r="I8" s="9"/>
      <c r="J8" s="17">
        <f t="shared" si="1"/>
        <v>0</v>
      </c>
      <c r="K8" s="14"/>
      <c r="L8" s="9"/>
      <c r="M8" s="17">
        <f t="shared" si="2"/>
        <v>0</v>
      </c>
    </row>
    <row r="9" spans="1:13" x14ac:dyDescent="0.3">
      <c r="A9" s="3"/>
      <c r="B9" s="5">
        <f>IFERROR(VLOOKUP(A9,Linha!$A$3:$B$5,2,1),0)</f>
        <v>0</v>
      </c>
      <c r="C9" s="3"/>
      <c r="D9" s="11">
        <f>IFERROR(VLOOKUP(C9,Cobrador!$A$3:$B$5,2,1),0)</f>
        <v>0</v>
      </c>
      <c r="E9" s="14"/>
      <c r="F9" s="9"/>
      <c r="G9" s="17">
        <f t="shared" si="0"/>
        <v>0</v>
      </c>
      <c r="H9" s="14"/>
      <c r="I9" s="9"/>
      <c r="J9" s="17">
        <f t="shared" si="1"/>
        <v>0</v>
      </c>
      <c r="K9" s="14"/>
      <c r="L9" s="9"/>
      <c r="M9" s="17">
        <f t="shared" si="2"/>
        <v>0</v>
      </c>
    </row>
    <row r="10" spans="1:13" x14ac:dyDescent="0.3">
      <c r="A10" s="3"/>
      <c r="B10" s="5">
        <f>IFERROR(VLOOKUP(A10,Linha!$A$3:$B$5,2,1),0)</f>
        <v>0</v>
      </c>
      <c r="C10" s="3"/>
      <c r="D10" s="11">
        <f>IFERROR(VLOOKUP(C10,Cobrador!$A$3:$B$5,2,1),0)</f>
        <v>0</v>
      </c>
      <c r="E10" s="14"/>
      <c r="F10" s="9"/>
      <c r="G10" s="17">
        <f t="shared" si="0"/>
        <v>0</v>
      </c>
      <c r="H10" s="14"/>
      <c r="I10" s="9"/>
      <c r="J10" s="17">
        <f t="shared" si="1"/>
        <v>0</v>
      </c>
      <c r="K10" s="14"/>
      <c r="L10" s="9"/>
      <c r="M10" s="17">
        <f t="shared" si="2"/>
        <v>0</v>
      </c>
    </row>
    <row r="11" spans="1:13" x14ac:dyDescent="0.3">
      <c r="A11" s="3"/>
      <c r="B11" s="5">
        <f>IFERROR(VLOOKUP(A11,Linha!$A$3:$B$5,2,1),0)</f>
        <v>0</v>
      </c>
      <c r="C11" s="3"/>
      <c r="D11" s="11">
        <f>IFERROR(VLOOKUP(C11,Cobrador!$A$3:$B$5,2,1),0)</f>
        <v>0</v>
      </c>
      <c r="E11" s="14"/>
      <c r="F11" s="9"/>
      <c r="G11" s="17">
        <f t="shared" si="0"/>
        <v>0</v>
      </c>
      <c r="H11" s="14"/>
      <c r="I11" s="9"/>
      <c r="J11" s="17">
        <f t="shared" si="1"/>
        <v>0</v>
      </c>
      <c r="K11" s="14"/>
      <c r="L11" s="9"/>
      <c r="M11" s="17">
        <f t="shared" si="2"/>
        <v>0</v>
      </c>
    </row>
    <row r="12" spans="1:13" x14ac:dyDescent="0.3">
      <c r="A12" s="3"/>
      <c r="B12" s="5">
        <f>IFERROR(VLOOKUP(A12,Linha!$A$3:$B$5,2,1),0)</f>
        <v>0</v>
      </c>
      <c r="C12" s="3"/>
      <c r="D12" s="11">
        <f>IFERROR(VLOOKUP(C12,Cobrador!$A$3:$B$5,2,1),0)</f>
        <v>0</v>
      </c>
      <c r="E12" s="14"/>
      <c r="F12" s="9"/>
      <c r="G12" s="17">
        <f t="shared" si="0"/>
        <v>0</v>
      </c>
      <c r="H12" s="14"/>
      <c r="I12" s="9"/>
      <c r="J12" s="17">
        <f t="shared" si="1"/>
        <v>0</v>
      </c>
      <c r="K12" s="14"/>
      <c r="L12" s="9"/>
      <c r="M12" s="17">
        <f t="shared" si="2"/>
        <v>0</v>
      </c>
    </row>
    <row r="13" spans="1:13" x14ac:dyDescent="0.3">
      <c r="A13" s="3"/>
      <c r="B13" s="5">
        <f>IFERROR(VLOOKUP(A13,Linha!$A$3:$B$5,2,1),0)</f>
        <v>0</v>
      </c>
      <c r="C13" s="3"/>
      <c r="D13" s="11">
        <f>IFERROR(VLOOKUP(C13,Cobrador!$A$3:$B$5,2,1),0)</f>
        <v>0</v>
      </c>
      <c r="E13" s="14"/>
      <c r="F13" s="9"/>
      <c r="G13" s="17">
        <f t="shared" si="0"/>
        <v>0</v>
      </c>
      <c r="H13" s="14"/>
      <c r="I13" s="9"/>
      <c r="J13" s="17">
        <f t="shared" si="1"/>
        <v>0</v>
      </c>
      <c r="K13" s="14"/>
      <c r="L13" s="9"/>
      <c r="M13" s="17">
        <f t="shared" si="2"/>
        <v>0</v>
      </c>
    </row>
    <row r="14" spans="1:13" x14ac:dyDescent="0.3">
      <c r="A14" s="3"/>
      <c r="B14" s="5">
        <f>IFERROR(VLOOKUP(A14,Linha!$A$3:$B$5,2,1),0)</f>
        <v>0</v>
      </c>
      <c r="C14" s="3"/>
      <c r="D14" s="11">
        <f>IFERROR(VLOOKUP(C14,Cobrador!$A$3:$B$5,2,1),0)</f>
        <v>0</v>
      </c>
      <c r="E14" s="14"/>
      <c r="F14" s="9"/>
      <c r="G14" s="17">
        <f t="shared" si="0"/>
        <v>0</v>
      </c>
      <c r="H14" s="14"/>
      <c r="I14" s="9"/>
      <c r="J14" s="17">
        <f t="shared" si="1"/>
        <v>0</v>
      </c>
      <c r="K14" s="14"/>
      <c r="L14" s="9"/>
      <c r="M14" s="17">
        <f t="shared" si="2"/>
        <v>0</v>
      </c>
    </row>
    <row r="15" spans="1:13" x14ac:dyDescent="0.3">
      <c r="A15" s="3"/>
      <c r="B15" s="5">
        <f>IFERROR(VLOOKUP(A15,Linha!$A$3:$B$5,2,1),0)</f>
        <v>0</v>
      </c>
      <c r="C15" s="3"/>
      <c r="D15" s="11">
        <f>IFERROR(VLOOKUP(C15,Cobrador!$A$3:$B$5,2,1),0)</f>
        <v>0</v>
      </c>
      <c r="E15" s="14"/>
      <c r="F15" s="9"/>
      <c r="G15" s="17">
        <f t="shared" si="0"/>
        <v>0</v>
      </c>
      <c r="H15" s="14"/>
      <c r="I15" s="9"/>
      <c r="J15" s="17">
        <f t="shared" si="1"/>
        <v>0</v>
      </c>
      <c r="K15" s="14"/>
      <c r="L15" s="9"/>
      <c r="M15" s="17">
        <f t="shared" si="2"/>
        <v>0</v>
      </c>
    </row>
    <row r="16" spans="1:13" x14ac:dyDescent="0.3">
      <c r="A16" s="3"/>
      <c r="B16" s="5">
        <f>IFERROR(VLOOKUP(A16,Linha!$A$3:$B$5,2,1),0)</f>
        <v>0</v>
      </c>
      <c r="C16" s="3"/>
      <c r="D16" s="11">
        <f>IFERROR(VLOOKUP(C16,Cobrador!$A$3:$B$5,2,1),0)</f>
        <v>0</v>
      </c>
      <c r="E16" s="14"/>
      <c r="F16" s="9"/>
      <c r="G16" s="17">
        <f t="shared" si="0"/>
        <v>0</v>
      </c>
      <c r="H16" s="14"/>
      <c r="I16" s="9"/>
      <c r="J16" s="17">
        <f t="shared" si="1"/>
        <v>0</v>
      </c>
      <c r="K16" s="14"/>
      <c r="L16" s="9"/>
      <c r="M16" s="17">
        <f t="shared" si="2"/>
        <v>0</v>
      </c>
    </row>
    <row r="17" spans="1:13" x14ac:dyDescent="0.3">
      <c r="A17" s="3"/>
      <c r="B17" s="5">
        <f>IFERROR(VLOOKUP(A17,Linha!$A$3:$B$5,2,1),0)</f>
        <v>0</v>
      </c>
      <c r="C17" s="3"/>
      <c r="D17" s="11">
        <f>IFERROR(VLOOKUP(C17,Cobrador!$A$3:$B$5,2,1),0)</f>
        <v>0</v>
      </c>
      <c r="E17" s="14"/>
      <c r="F17" s="9"/>
      <c r="G17" s="17">
        <f t="shared" si="0"/>
        <v>0</v>
      </c>
      <c r="H17" s="14"/>
      <c r="I17" s="9"/>
      <c r="J17" s="17">
        <f t="shared" si="1"/>
        <v>0</v>
      </c>
      <c r="K17" s="14"/>
      <c r="L17" s="9"/>
      <c r="M17" s="17">
        <f t="shared" si="2"/>
        <v>0</v>
      </c>
    </row>
    <row r="18" spans="1:13" x14ac:dyDescent="0.3">
      <c r="A18" s="3"/>
      <c r="B18" s="5">
        <f>IFERROR(VLOOKUP(A18,Linha!$A$3:$B$5,2,1),0)</f>
        <v>0</v>
      </c>
      <c r="C18" s="3"/>
      <c r="D18" s="11">
        <f>IFERROR(VLOOKUP(C18,Cobrador!$A$3:$B$5,2,1),0)</f>
        <v>0</v>
      </c>
      <c r="E18" s="14"/>
      <c r="F18" s="9"/>
      <c r="G18" s="17">
        <f t="shared" si="0"/>
        <v>0</v>
      </c>
      <c r="H18" s="14"/>
      <c r="I18" s="9"/>
      <c r="J18" s="17">
        <f t="shared" si="1"/>
        <v>0</v>
      </c>
      <c r="K18" s="14"/>
      <c r="L18" s="9"/>
      <c r="M18" s="17">
        <f t="shared" si="2"/>
        <v>0</v>
      </c>
    </row>
    <row r="19" spans="1:13" x14ac:dyDescent="0.3">
      <c r="A19" s="3"/>
      <c r="B19" s="5">
        <f>IFERROR(VLOOKUP(A19,Linha!$A$3:$B$5,2,1),0)</f>
        <v>0</v>
      </c>
      <c r="C19" s="3"/>
      <c r="D19" s="11">
        <f>IFERROR(VLOOKUP(C19,Cobrador!$A$3:$B$5,2,1),0)</f>
        <v>0</v>
      </c>
      <c r="E19" s="14"/>
      <c r="F19" s="9"/>
      <c r="G19" s="17">
        <f t="shared" si="0"/>
        <v>0</v>
      </c>
      <c r="H19" s="14"/>
      <c r="I19" s="9"/>
      <c r="J19" s="17">
        <f t="shared" si="1"/>
        <v>0</v>
      </c>
      <c r="K19" s="14"/>
      <c r="L19" s="9"/>
      <c r="M19" s="17">
        <f t="shared" si="2"/>
        <v>0</v>
      </c>
    </row>
    <row r="20" spans="1:13" x14ac:dyDescent="0.3">
      <c r="A20" s="3"/>
      <c r="B20" s="5">
        <f>IFERROR(VLOOKUP(A20,Linha!$A$3:$B$5,2,1),0)</f>
        <v>0</v>
      </c>
      <c r="C20" s="3"/>
      <c r="D20" s="11">
        <f>IFERROR(VLOOKUP(C20,Cobrador!$A$3:$B$5,2,1),0)</f>
        <v>0</v>
      </c>
      <c r="E20" s="14"/>
      <c r="F20" s="9"/>
      <c r="G20" s="17">
        <f t="shared" si="0"/>
        <v>0</v>
      </c>
      <c r="H20" s="14"/>
      <c r="I20" s="9"/>
      <c r="J20" s="17">
        <f t="shared" si="1"/>
        <v>0</v>
      </c>
      <c r="K20" s="14"/>
      <c r="L20" s="9"/>
      <c r="M20" s="17">
        <f t="shared" si="2"/>
        <v>0</v>
      </c>
    </row>
    <row r="21" spans="1:13" x14ac:dyDescent="0.3">
      <c r="A21" s="3"/>
      <c r="B21" s="5">
        <f>IFERROR(VLOOKUP(A21,Linha!$A$3:$B$5,2,1),0)</f>
        <v>0</v>
      </c>
      <c r="C21" s="3"/>
      <c r="D21" s="11">
        <f>IFERROR(VLOOKUP(C21,Cobrador!$A$3:$B$5,2,1),0)</f>
        <v>0</v>
      </c>
      <c r="E21" s="14"/>
      <c r="F21" s="9"/>
      <c r="G21" s="17">
        <f t="shared" si="0"/>
        <v>0</v>
      </c>
      <c r="H21" s="14"/>
      <c r="I21" s="9"/>
      <c r="J21" s="17">
        <f t="shared" si="1"/>
        <v>0</v>
      </c>
      <c r="K21" s="14"/>
      <c r="L21" s="9"/>
      <c r="M21" s="17">
        <f t="shared" si="2"/>
        <v>0</v>
      </c>
    </row>
    <row r="22" spans="1:13" x14ac:dyDescent="0.3">
      <c r="A22" s="3"/>
      <c r="B22" s="5">
        <f>IFERROR(VLOOKUP(A22,Linha!$A$3:$B$5,2,1),0)</f>
        <v>0</v>
      </c>
      <c r="C22" s="3"/>
      <c r="D22" s="11">
        <f>IFERROR(VLOOKUP(C22,Cobrador!$A$3:$B$5,2,1),0)</f>
        <v>0</v>
      </c>
      <c r="E22" s="14"/>
      <c r="F22" s="9"/>
      <c r="G22" s="17">
        <f t="shared" si="0"/>
        <v>0</v>
      </c>
      <c r="H22" s="14"/>
      <c r="I22" s="9"/>
      <c r="J22" s="17">
        <f t="shared" si="1"/>
        <v>0</v>
      </c>
      <c r="K22" s="14"/>
      <c r="L22" s="9"/>
      <c r="M22" s="17">
        <f t="shared" si="2"/>
        <v>0</v>
      </c>
    </row>
    <row r="23" spans="1:13" x14ac:dyDescent="0.3">
      <c r="A23" s="3"/>
      <c r="B23" s="5">
        <f>IFERROR(VLOOKUP(A23,Linha!$A$3:$B$5,2,1),0)</f>
        <v>0</v>
      </c>
      <c r="C23" s="3"/>
      <c r="D23" s="11">
        <f>IFERROR(VLOOKUP(C23,Cobrador!$A$3:$B$5,2,1),0)</f>
        <v>0</v>
      </c>
      <c r="E23" s="14"/>
      <c r="F23" s="9"/>
      <c r="G23" s="17">
        <f t="shared" si="0"/>
        <v>0</v>
      </c>
      <c r="H23" s="14"/>
      <c r="I23" s="9"/>
      <c r="J23" s="17">
        <f t="shared" si="1"/>
        <v>0</v>
      </c>
      <c r="K23" s="14"/>
      <c r="L23" s="9"/>
      <c r="M23" s="17">
        <f t="shared" si="2"/>
        <v>0</v>
      </c>
    </row>
    <row r="24" spans="1:13" x14ac:dyDescent="0.3">
      <c r="A24" s="3"/>
      <c r="B24" s="5">
        <f>IFERROR(VLOOKUP(A24,Linha!$A$3:$B$5,2,1),0)</f>
        <v>0</v>
      </c>
      <c r="C24" s="3"/>
      <c r="D24" s="11">
        <f>IFERROR(VLOOKUP(C24,Cobrador!$A$3:$B$5,2,1),0)</f>
        <v>0</v>
      </c>
      <c r="E24" s="14"/>
      <c r="F24" s="9"/>
      <c r="G24" s="17">
        <f t="shared" si="0"/>
        <v>0</v>
      </c>
      <c r="H24" s="14"/>
      <c r="I24" s="9"/>
      <c r="J24" s="17">
        <f t="shared" si="1"/>
        <v>0</v>
      </c>
      <c r="K24" s="14"/>
      <c r="L24" s="9"/>
      <c r="M24" s="17">
        <f t="shared" si="2"/>
        <v>0</v>
      </c>
    </row>
    <row r="25" spans="1:13" x14ac:dyDescent="0.3">
      <c r="A25" s="3"/>
      <c r="B25" s="5">
        <f>IFERROR(VLOOKUP(A25,Linha!$A$3:$B$5,2,1),0)</f>
        <v>0</v>
      </c>
      <c r="C25" s="3"/>
      <c r="D25" s="11">
        <f>IFERROR(VLOOKUP(C25,Cobrador!$A$3:$B$5,2,1),0)</f>
        <v>0</v>
      </c>
      <c r="E25" s="14"/>
      <c r="F25" s="9"/>
      <c r="G25" s="17">
        <f t="shared" si="0"/>
        <v>0</v>
      </c>
      <c r="H25" s="14"/>
      <c r="I25" s="9"/>
      <c r="J25" s="17">
        <f t="shared" si="1"/>
        <v>0</v>
      </c>
      <c r="K25" s="14"/>
      <c r="L25" s="9"/>
      <c r="M25" s="17">
        <f t="shared" si="2"/>
        <v>0</v>
      </c>
    </row>
    <row r="26" spans="1:13" x14ac:dyDescent="0.3">
      <c r="A26" s="3"/>
      <c r="B26" s="5">
        <f>IFERROR(VLOOKUP(A26,Linha!$A$3:$B$5,2,1),0)</f>
        <v>0</v>
      </c>
      <c r="C26" s="3"/>
      <c r="D26" s="11">
        <f>IFERROR(VLOOKUP(C26,Cobrador!$A$3:$B$5,2,1),0)</f>
        <v>0</v>
      </c>
      <c r="E26" s="14"/>
      <c r="F26" s="9"/>
      <c r="G26" s="17">
        <f t="shared" si="0"/>
        <v>0</v>
      </c>
      <c r="H26" s="14"/>
      <c r="I26" s="9"/>
      <c r="J26" s="17">
        <f t="shared" si="1"/>
        <v>0</v>
      </c>
      <c r="K26" s="14"/>
      <c r="L26" s="9"/>
      <c r="M26" s="17">
        <f t="shared" si="2"/>
        <v>0</v>
      </c>
    </row>
    <row r="27" spans="1:13" x14ac:dyDescent="0.3">
      <c r="A27" s="3"/>
      <c r="B27" s="5">
        <f>IFERROR(VLOOKUP(A27,Linha!$A$3:$B$5,2,1),0)</f>
        <v>0</v>
      </c>
      <c r="C27" s="3"/>
      <c r="D27" s="11">
        <f>IFERROR(VLOOKUP(C27,Cobrador!$A$3:$B$5,2,1),0)</f>
        <v>0</v>
      </c>
      <c r="E27" s="14"/>
      <c r="F27" s="9"/>
      <c r="G27" s="17">
        <f t="shared" si="0"/>
        <v>0</v>
      </c>
      <c r="H27" s="14"/>
      <c r="I27" s="9"/>
      <c r="J27" s="17">
        <f t="shared" si="1"/>
        <v>0</v>
      </c>
      <c r="K27" s="14"/>
      <c r="L27" s="9"/>
      <c r="M27" s="17">
        <f t="shared" si="2"/>
        <v>0</v>
      </c>
    </row>
    <row r="28" spans="1:13" x14ac:dyDescent="0.3">
      <c r="A28" s="3"/>
      <c r="B28" s="5">
        <f>IFERROR(VLOOKUP(A28,Linha!$A$3:$B$5,2,1),0)</f>
        <v>0</v>
      </c>
      <c r="C28" s="3"/>
      <c r="D28" s="11">
        <f>IFERROR(VLOOKUP(C28,Cobrador!$A$3:$B$5,2,1),0)</f>
        <v>0</v>
      </c>
      <c r="E28" s="14"/>
      <c r="F28" s="9"/>
      <c r="G28" s="17">
        <f t="shared" si="0"/>
        <v>0</v>
      </c>
      <c r="H28" s="14"/>
      <c r="I28" s="9"/>
      <c r="J28" s="17">
        <f t="shared" si="1"/>
        <v>0</v>
      </c>
      <c r="K28" s="14"/>
      <c r="L28" s="9"/>
      <c r="M28" s="17">
        <f t="shared" si="2"/>
        <v>0</v>
      </c>
    </row>
    <row r="29" spans="1:13" x14ac:dyDescent="0.3">
      <c r="A29" s="3"/>
      <c r="B29" s="5">
        <f>IFERROR(VLOOKUP(A29,Linha!$A$3:$B$5,2,1),0)</f>
        <v>0</v>
      </c>
      <c r="C29" s="3"/>
      <c r="D29" s="11">
        <f>IFERROR(VLOOKUP(C29,Cobrador!$A$3:$B$5,2,1),0)</f>
        <v>0</v>
      </c>
      <c r="E29" s="14"/>
      <c r="F29" s="9"/>
      <c r="G29" s="17">
        <f t="shared" si="0"/>
        <v>0</v>
      </c>
      <c r="H29" s="14"/>
      <c r="I29" s="9"/>
      <c r="J29" s="17">
        <f t="shared" si="1"/>
        <v>0</v>
      </c>
      <c r="K29" s="14"/>
      <c r="L29" s="9"/>
      <c r="M29" s="17">
        <f t="shared" si="2"/>
        <v>0</v>
      </c>
    </row>
    <row r="30" spans="1:13" x14ac:dyDescent="0.3">
      <c r="A30" s="3"/>
      <c r="B30" s="5">
        <f>IFERROR(VLOOKUP(A30,Linha!$A$3:$B$5,2,1),0)</f>
        <v>0</v>
      </c>
      <c r="C30" s="3"/>
      <c r="D30" s="11">
        <f>IFERROR(VLOOKUP(C30,Cobrador!$A$3:$B$5,2,1),0)</f>
        <v>0</v>
      </c>
      <c r="E30" s="14"/>
      <c r="F30" s="9"/>
      <c r="G30" s="17">
        <f t="shared" si="0"/>
        <v>0</v>
      </c>
      <c r="H30" s="14"/>
      <c r="I30" s="9"/>
      <c r="J30" s="17">
        <f t="shared" si="1"/>
        <v>0</v>
      </c>
      <c r="K30" s="14"/>
      <c r="L30" s="9"/>
      <c r="M30" s="17">
        <f t="shared" si="2"/>
        <v>0</v>
      </c>
    </row>
    <row r="31" spans="1:13" x14ac:dyDescent="0.3">
      <c r="A31" s="3"/>
      <c r="B31" s="5">
        <f>IFERROR(VLOOKUP(A31,Linha!$A$3:$B$5,2,1),0)</f>
        <v>0</v>
      </c>
      <c r="C31" s="3"/>
      <c r="D31" s="11">
        <f>IFERROR(VLOOKUP(C31,Cobrador!$A$3:$B$5,2,1),0)</f>
        <v>0</v>
      </c>
      <c r="E31" s="14"/>
      <c r="F31" s="9"/>
      <c r="G31" s="17">
        <f t="shared" si="0"/>
        <v>0</v>
      </c>
      <c r="H31" s="14"/>
      <c r="I31" s="9"/>
      <c r="J31" s="17">
        <f t="shared" si="1"/>
        <v>0</v>
      </c>
      <c r="K31" s="14"/>
      <c r="L31" s="9"/>
      <c r="M31" s="17">
        <f t="shared" si="2"/>
        <v>0</v>
      </c>
    </row>
    <row r="32" spans="1:13" x14ac:dyDescent="0.3">
      <c r="A32" s="3"/>
      <c r="B32" s="5">
        <f>IFERROR(VLOOKUP(A32,Linha!$A$3:$B$5,2,1),0)</f>
        <v>0</v>
      </c>
      <c r="C32" s="3"/>
      <c r="D32" s="11">
        <f>IFERROR(VLOOKUP(C32,Cobrador!$A$3:$B$5,2,1),0)</f>
        <v>0</v>
      </c>
      <c r="E32" s="14"/>
      <c r="F32" s="9"/>
      <c r="G32" s="17">
        <f t="shared" si="0"/>
        <v>0</v>
      </c>
      <c r="H32" s="14"/>
      <c r="I32" s="9"/>
      <c r="J32" s="17">
        <f t="shared" si="1"/>
        <v>0</v>
      </c>
      <c r="K32" s="14"/>
      <c r="L32" s="9"/>
      <c r="M32" s="17">
        <f t="shared" si="2"/>
        <v>0</v>
      </c>
    </row>
    <row r="33" spans="1:13" x14ac:dyDescent="0.3">
      <c r="A33" s="3"/>
      <c r="B33" s="5">
        <f>IFERROR(VLOOKUP(A33,Linha!$A$3:$B$5,2,1),0)</f>
        <v>0</v>
      </c>
      <c r="C33" s="3"/>
      <c r="D33" s="11">
        <f>IFERROR(VLOOKUP(C33,Cobrador!$A$3:$B$5,2,1),0)</f>
        <v>0</v>
      </c>
      <c r="E33" s="14"/>
      <c r="F33" s="9"/>
      <c r="G33" s="17">
        <f t="shared" si="0"/>
        <v>0</v>
      </c>
      <c r="H33" s="14"/>
      <c r="I33" s="9"/>
      <c r="J33" s="17">
        <f t="shared" si="1"/>
        <v>0</v>
      </c>
      <c r="K33" s="14"/>
      <c r="L33" s="9"/>
      <c r="M33" s="17">
        <f t="shared" si="2"/>
        <v>0</v>
      </c>
    </row>
    <row r="34" spans="1:13" x14ac:dyDescent="0.3">
      <c r="A34" s="3"/>
      <c r="B34" s="5">
        <f>IFERROR(VLOOKUP(A34,Linha!$A$3:$B$5,2,1),0)</f>
        <v>0</v>
      </c>
      <c r="C34" s="3"/>
      <c r="D34" s="11">
        <f>IFERROR(VLOOKUP(C34,Cobrador!$A$3:$B$5,2,1),0)</f>
        <v>0</v>
      </c>
      <c r="E34" s="14"/>
      <c r="F34" s="9"/>
      <c r="G34" s="17">
        <f t="shared" si="0"/>
        <v>0</v>
      </c>
      <c r="H34" s="14"/>
      <c r="I34" s="9"/>
      <c r="J34" s="17">
        <f t="shared" si="1"/>
        <v>0</v>
      </c>
      <c r="K34" s="14"/>
      <c r="L34" s="9"/>
      <c r="M34" s="17">
        <f t="shared" si="2"/>
        <v>0</v>
      </c>
    </row>
    <row r="35" spans="1:13" ht="15" thickBot="1" x14ac:dyDescent="0.35">
      <c r="A35" s="3"/>
      <c r="B35" s="5">
        <f>IFERROR(VLOOKUP(A35,Linha!$A$3:$B$5,2,1),0)</f>
        <v>0</v>
      </c>
      <c r="C35" s="3"/>
      <c r="D35" s="11">
        <f>IFERROR(VLOOKUP(C35,Cobrador!$A$3:$B$5,2,1),0)</f>
        <v>0</v>
      </c>
      <c r="E35" s="15"/>
      <c r="F35" s="16"/>
      <c r="G35" s="17">
        <f t="shared" si="0"/>
        <v>0</v>
      </c>
      <c r="H35" s="15"/>
      <c r="I35" s="16"/>
      <c r="J35" s="17">
        <f t="shared" si="1"/>
        <v>0</v>
      </c>
      <c r="K35" s="15"/>
      <c r="L35" s="16"/>
      <c r="M35" s="17">
        <f t="shared" si="2"/>
        <v>0</v>
      </c>
    </row>
  </sheetData>
  <autoFilter ref="A4:M35" xr:uid="{00000000-0009-0000-0000-000003000000}"/>
  <dataConsolidate/>
  <mergeCells count="5">
    <mergeCell ref="A3:B3"/>
    <mergeCell ref="C3:D3"/>
    <mergeCell ref="E3:G3"/>
    <mergeCell ref="H3:J3"/>
    <mergeCell ref="K3:M3"/>
  </mergeCells>
  <dataValidations count="1">
    <dataValidation showDropDown="1" showInputMessage="1" showErrorMessage="1" sqref="B5:B35" xr:uid="{00000000-0002-0000-0300-000000000000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Cobrador!$A$3:$A$35</xm:f>
          </x14:formula1>
          <xm:sqref>C5:C35</xm:sqref>
        </x14:dataValidation>
        <x14:dataValidation type="list" allowBlank="1" showInputMessage="1" showErrorMessage="1" xr:uid="{00000000-0002-0000-0300-000002000000}">
          <x14:formula1>
            <xm:f>Linha!$A$3:$A$35</xm:f>
          </x14:formula1>
          <xm:sqref>A5:A35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workbookViewId="0">
      <pane ySplit="1" topLeftCell="A2" activePane="bottomLeft" state="frozen"/>
      <selection pane="bottomLeft" activeCell="A5" sqref="A5"/>
    </sheetView>
  </sheetViews>
  <sheetFormatPr defaultColWidth="0" defaultRowHeight="14.4" zeroHeight="1" x14ac:dyDescent="0.3"/>
  <cols>
    <col min="1" max="1" width="9.109375" customWidth="1"/>
    <col min="2" max="7" width="10" customWidth="1"/>
    <col min="8" max="8" width="12" style="1" customWidth="1"/>
    <col min="9" max="9" width="19" style="1" customWidth="1"/>
    <col min="10" max="10" width="13.109375" bestFit="1" customWidth="1"/>
    <col min="11" max="11" width="13" customWidth="1"/>
    <col min="12" max="13" width="9.109375" customWidth="1"/>
    <col min="14" max="14" width="9" customWidth="1"/>
    <col min="15" max="15" width="5.109375" customWidth="1"/>
    <col min="16" max="16384" width="9.109375" hidden="1"/>
  </cols>
  <sheetData>
    <row r="1" spans="1:15" ht="18" x14ac:dyDescent="0.35">
      <c r="A1" s="27"/>
      <c r="B1" s="90" t="s">
        <v>25</v>
      </c>
      <c r="C1" s="90"/>
      <c r="D1" s="90"/>
      <c r="E1" s="90"/>
      <c r="F1" s="90"/>
      <c r="G1" s="90"/>
      <c r="H1" s="90"/>
      <c r="I1" s="90"/>
      <c r="J1" s="90"/>
      <c r="K1" s="90"/>
      <c r="L1" s="28"/>
      <c r="M1" s="35"/>
      <c r="N1" s="36"/>
      <c r="O1" s="37"/>
    </row>
    <row r="2" spans="1:15" ht="7.5" customHeight="1" thickBot="1" x14ac:dyDescent="0.35">
      <c r="A2" s="29"/>
      <c r="B2" s="31"/>
      <c r="C2" s="31"/>
      <c r="D2" s="31"/>
      <c r="E2" s="31"/>
      <c r="F2" s="31"/>
      <c r="G2" s="31"/>
      <c r="H2" s="31"/>
      <c r="I2" s="31"/>
      <c r="J2" s="31"/>
      <c r="K2" s="31"/>
      <c r="L2" s="30"/>
      <c r="M2" s="38"/>
      <c r="N2" s="39"/>
      <c r="O2" s="40"/>
    </row>
    <row r="3" spans="1:15" ht="16.2" thickBot="1" x14ac:dyDescent="0.35">
      <c r="A3" s="29"/>
      <c r="B3" s="99" t="s">
        <v>5</v>
      </c>
      <c r="C3" s="100"/>
      <c r="D3" s="100"/>
      <c r="E3" s="100"/>
      <c r="F3" s="100"/>
      <c r="G3" s="100"/>
      <c r="H3" s="45" t="s">
        <v>28</v>
      </c>
      <c r="I3" s="45" t="s">
        <v>8</v>
      </c>
      <c r="J3" s="46" t="s">
        <v>26</v>
      </c>
      <c r="K3" s="47" t="s">
        <v>27</v>
      </c>
      <c r="L3" s="30"/>
      <c r="M3" s="38"/>
      <c r="N3" s="39"/>
      <c r="O3" s="40"/>
    </row>
    <row r="4" spans="1:15" ht="18.75" customHeight="1" x14ac:dyDescent="0.3">
      <c r="A4" s="29"/>
      <c r="B4" s="94" t="s">
        <v>0</v>
      </c>
      <c r="C4" s="95"/>
      <c r="D4" s="95"/>
      <c r="E4" s="95"/>
      <c r="F4" s="95"/>
      <c r="G4" s="96"/>
      <c r="H4" s="18">
        <v>12345</v>
      </c>
      <c r="I4" s="25"/>
      <c r="J4" s="19">
        <f>SUMIF(Sistema!$C$5:$C$35,Relatorio!H4,Sistema!$H$5:$H$35)</f>
        <v>1</v>
      </c>
      <c r="K4" s="48">
        <f ca="1">SUMIF(Cobrador!$A$3:$A$35,H4,Sistema!$J$5:$J$35)</f>
        <v>18.5</v>
      </c>
      <c r="L4" s="30"/>
      <c r="M4" s="38"/>
      <c r="N4" s="39"/>
      <c r="O4" s="40"/>
    </row>
    <row r="5" spans="1:15" ht="18.75" customHeight="1" thickBot="1" x14ac:dyDescent="0.35">
      <c r="A5" s="29"/>
      <c r="B5" s="97" t="s">
        <v>1</v>
      </c>
      <c r="C5" s="98"/>
      <c r="D5" s="98"/>
      <c r="E5" s="98"/>
      <c r="F5" s="98"/>
      <c r="G5" s="98"/>
      <c r="H5" s="21">
        <v>32165</v>
      </c>
      <c r="I5" s="26"/>
      <c r="J5" s="22">
        <f>SUMIF(Sistema!$C$5:$C$35,Relatorio!H5,Sistema!K5:K35)</f>
        <v>2</v>
      </c>
      <c r="K5" s="49">
        <f ca="1">SUMIF(Cobrador!$A$3:$A$35,H5,Sistema!M5:M35)</f>
        <v>10</v>
      </c>
      <c r="L5" s="30"/>
      <c r="M5" s="38"/>
      <c r="N5" s="39"/>
      <c r="O5" s="40"/>
    </row>
    <row r="6" spans="1:15" s="1" customFormat="1" ht="18.75" customHeight="1" thickBot="1" x14ac:dyDescent="0.35">
      <c r="A6" s="29"/>
      <c r="B6" s="101" t="s">
        <v>29</v>
      </c>
      <c r="C6" s="102"/>
      <c r="D6" s="102"/>
      <c r="E6" s="102"/>
      <c r="F6" s="102"/>
      <c r="G6" s="102"/>
      <c r="H6" s="102"/>
      <c r="I6" s="103"/>
      <c r="J6" s="23" t="s">
        <v>26</v>
      </c>
      <c r="K6" s="24" t="s">
        <v>27</v>
      </c>
      <c r="L6" s="30"/>
      <c r="M6" s="38"/>
      <c r="N6" s="39"/>
      <c r="O6" s="40"/>
    </row>
    <row r="7" spans="1:15" ht="18.75" customHeight="1" x14ac:dyDescent="0.3">
      <c r="A7" s="29"/>
      <c r="B7" s="91" t="s">
        <v>30</v>
      </c>
      <c r="C7" s="92"/>
      <c r="D7" s="92"/>
      <c r="E7" s="92"/>
      <c r="F7" s="92"/>
      <c r="G7" s="92"/>
      <c r="H7" s="93"/>
      <c r="I7" s="20">
        <v>9885</v>
      </c>
      <c r="J7" s="19">
        <f ca="1">SUMIF(Linha!$A$3:$A$35,Relatorio!I7,Sistema!E5:E35)</f>
        <v>15</v>
      </c>
      <c r="K7" s="48">
        <f>SUMIF(Sistema!$A$5:$A$35,I7,Sistema!G5:G35)</f>
        <v>20.400000000000002</v>
      </c>
      <c r="L7" s="30"/>
      <c r="M7" s="38"/>
      <c r="N7" s="39"/>
      <c r="O7" s="40"/>
    </row>
    <row r="8" spans="1:15" s="1" customFormat="1" ht="18.75" customHeight="1" x14ac:dyDescent="0.3">
      <c r="A8" s="29"/>
      <c r="B8" s="91" t="s">
        <v>31</v>
      </c>
      <c r="C8" s="92"/>
      <c r="D8" s="92"/>
      <c r="E8" s="92"/>
      <c r="F8" s="92"/>
      <c r="G8" s="92"/>
      <c r="H8" s="93"/>
      <c r="I8" s="20">
        <v>8405</v>
      </c>
      <c r="J8" s="19">
        <f ca="1">SUMIF(Linha!$A$3:$A$35,Relatorio!I8,Sistema!H5:H35)</f>
        <v>1</v>
      </c>
      <c r="K8" s="48">
        <f>SUMIF(Sistema!$A$5:$A$35,I8,Sistema!J5:J35)</f>
        <v>35.299999999999997</v>
      </c>
      <c r="L8" s="30"/>
      <c r="M8" s="38"/>
      <c r="N8" s="39"/>
      <c r="O8" s="40"/>
    </row>
    <row r="9" spans="1:15" s="1" customFormat="1" ht="18.75" customHeight="1" x14ac:dyDescent="0.3">
      <c r="A9" s="29"/>
      <c r="B9" s="91" t="s">
        <v>32</v>
      </c>
      <c r="C9" s="92"/>
      <c r="D9" s="92"/>
      <c r="E9" s="92"/>
      <c r="F9" s="92"/>
      <c r="G9" s="92"/>
      <c r="H9" s="93"/>
      <c r="I9" s="20">
        <v>9885</v>
      </c>
      <c r="J9" s="19">
        <f ca="1">SUMIF(Linha!$A$3:$A$35,Relatorio!I9,Sistema!K5:K35)</f>
        <v>2</v>
      </c>
      <c r="K9" s="48">
        <f>SUMIF(Sistema!$A$5:$A$35,I9,Sistema!M5:M35)</f>
        <v>10</v>
      </c>
      <c r="L9" s="30"/>
      <c r="M9" s="38"/>
      <c r="N9" s="39"/>
      <c r="O9" s="40"/>
    </row>
    <row r="10" spans="1:15" ht="18.75" customHeight="1" x14ac:dyDescent="0.3">
      <c r="A10" s="29"/>
      <c r="B10" s="91" t="s">
        <v>2</v>
      </c>
      <c r="C10" s="92"/>
      <c r="D10" s="92"/>
      <c r="E10" s="92"/>
      <c r="F10" s="92"/>
      <c r="G10" s="92"/>
      <c r="H10" s="93"/>
      <c r="I10" s="20">
        <v>9885</v>
      </c>
      <c r="J10" s="19">
        <f>SUMIF(Sistema!$C$5:$C$35,Relatorio!H10,Sistema!$H$5:$H$35)</f>
        <v>0</v>
      </c>
      <c r="K10" s="50">
        <f ca="1">SUMIF(Cobrador!$A$3:$A$35,H10,Sistema!$J$5:$J$35)</f>
        <v>0</v>
      </c>
      <c r="L10" s="30"/>
      <c r="M10" s="38"/>
      <c r="N10" s="39"/>
      <c r="O10" s="40"/>
    </row>
    <row r="11" spans="1:15" ht="18.75" customHeight="1" thickBot="1" x14ac:dyDescent="0.35">
      <c r="A11" s="29"/>
      <c r="B11" s="87" t="s">
        <v>3</v>
      </c>
      <c r="C11" s="88"/>
      <c r="D11" s="88"/>
      <c r="E11" s="88"/>
      <c r="F11" s="88"/>
      <c r="G11" s="88"/>
      <c r="H11" s="88"/>
      <c r="I11" s="89"/>
      <c r="J11" s="51">
        <f ca="1">SUM(J7:J9)</f>
        <v>18</v>
      </c>
      <c r="K11" s="52">
        <f>SUM(K7:K9)</f>
        <v>65.7</v>
      </c>
      <c r="L11" s="30"/>
      <c r="M11" s="38"/>
      <c r="N11" s="39"/>
      <c r="O11" s="40"/>
    </row>
    <row r="12" spans="1:15" x14ac:dyDescent="0.3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0"/>
      <c r="M12" s="38"/>
      <c r="N12" s="39"/>
      <c r="O12" s="40"/>
    </row>
    <row r="13" spans="1:15" ht="15" thickBot="1" x14ac:dyDescent="0.3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41"/>
      <c r="N13" s="42"/>
      <c r="O13" s="43"/>
    </row>
  </sheetData>
  <mergeCells count="10">
    <mergeCell ref="B11:I11"/>
    <mergeCell ref="B1:K1"/>
    <mergeCell ref="B10:H10"/>
    <mergeCell ref="B7:H7"/>
    <mergeCell ref="B8:H8"/>
    <mergeCell ref="B9:H9"/>
    <mergeCell ref="B4:G4"/>
    <mergeCell ref="B5:G5"/>
    <mergeCell ref="B3:G3"/>
    <mergeCell ref="B6:I6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Cobrador!$A$3:$A$5</xm:f>
          </x14:formula1>
          <xm:sqref>H4:H5</xm:sqref>
        </x14:dataValidation>
        <x14:dataValidation type="list" allowBlank="1" showInputMessage="1" showErrorMessage="1" xr:uid="{00000000-0002-0000-0400-000001000000}">
          <x14:formula1>
            <xm:f>Linha!$A$3:$A$35</xm:f>
          </x14:formula1>
          <xm:sqref>I7:I10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Linha</vt:lpstr>
      <vt:lpstr>Cobrador</vt:lpstr>
      <vt:lpstr>Sistema</vt:lpstr>
      <vt:lpstr>Relatorio</vt:lpstr>
      <vt:lpstr>Graficos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tadeu.lima</dc:creator>
  <cp:lastModifiedBy>Altemar Mota</cp:lastModifiedBy>
  <dcterms:created xsi:type="dcterms:W3CDTF">2015-11-17T14:49:19Z</dcterms:created>
  <dcterms:modified xsi:type="dcterms:W3CDTF">2024-04-18T23:10:25Z</dcterms:modified>
</cp:coreProperties>
</file>