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65521" yWindow="65521" windowWidth="11970" windowHeight="2595" activeTab="0"/>
  </bookViews>
  <sheets>
    <sheet name="Abertura" sheetId="1" r:id="rId1"/>
    <sheet name="Principal" sheetId="2" r:id="rId2"/>
    <sheet name="Principal2" sheetId="3" r:id="rId3"/>
    <sheet name="IGPM-FGV" sheetId="4" r:id="rId4"/>
    <sheet name="Ajuda" sheetId="5" r:id="rId5"/>
    <sheet name="DadosparaCompra" sheetId="6" r:id="rId6"/>
  </sheets>
  <definedNames>
    <definedName name="_xlnm._FilterDatabase" localSheetId="2" hidden="1">'Principal2'!$A$7:$D$191</definedName>
    <definedName name="Alíquota" localSheetId="2">'Principal2'!$B$5</definedName>
    <definedName name="ano1">'IGPM-FGV'!$L$151:$L$182</definedName>
    <definedName name="ano2">'IGPM-FGV'!$M$151:$M$182</definedName>
    <definedName name="_xlnm.Print_Area" localSheetId="1">'Principal'!$A$1:$G$20</definedName>
    <definedName name="_xlnm.Print_Area" localSheetId="2">'Principal2'!$A$1:$G$191</definedName>
    <definedName name="Atualização">'IGPM-FGV'!$F$3</definedName>
    <definedName name="CelulaAtiva" localSheetId="2">'Principal2'!$A$199</definedName>
    <definedName name="CelulaAtiva">'Principal'!$A$28</definedName>
    <definedName name="Faturamento" localSheetId="2">'Principal2'!#REF!</definedName>
    <definedName name="IGPM">'IGPM-FGV'!$A$3:$D$313</definedName>
    <definedName name="Juros" localSheetId="2">'Principal2'!$F$8:$F$190</definedName>
    <definedName name="Multa" localSheetId="2">'Principal2'!$E$8:$E$190</definedName>
    <definedName name="TABLE" localSheetId="4">'Ajuda'!#REF!</definedName>
    <definedName name="TABLE_2" localSheetId="4">'Ajuda'!#REF!</definedName>
    <definedName name="TABLE_3" localSheetId="4">'Ajuda'!#REF!</definedName>
    <definedName name="TABLE_4" localSheetId="4">'Ajuda'!#REF!</definedName>
    <definedName name="ValorCorrigido" localSheetId="2">'Principal2'!$D$8:$D$190</definedName>
  </definedNames>
  <calcPr fullCalcOnLoad="1"/>
</workbook>
</file>

<file path=xl/sharedStrings.xml><?xml version="1.0" encoding="utf-8"?>
<sst xmlns="http://schemas.openxmlformats.org/spreadsheetml/2006/main" count="39" uniqueCount="26">
  <si>
    <t>Sistema de Correção Monetária - IGPM</t>
  </si>
  <si>
    <t>Cálculo Atualizado até:</t>
  </si>
  <si>
    <t>Vlr. Corrigido</t>
  </si>
  <si>
    <t>dados para data simples</t>
  </si>
  <si>
    <t>Data</t>
  </si>
  <si>
    <t>Mês/Ano</t>
  </si>
  <si>
    <t>TOTAIS</t>
  </si>
  <si>
    <t>Variação</t>
  </si>
  <si>
    <t>Indice Acum</t>
  </si>
  <si>
    <t xml:space="preserve">IGP-M FGV </t>
  </si>
  <si>
    <t>ATUALIZAR MENSALMENTE O ÍNDICE DE IGPM-FGV.</t>
  </si>
  <si>
    <t>PODE-SE EFETUAR CÁLCULOS À PARTIR DE 01/1991</t>
  </si>
  <si>
    <t>Orientações</t>
  </si>
  <si>
    <t>Vlr. Principal</t>
  </si>
  <si>
    <t>Índice de Correção</t>
  </si>
  <si>
    <t>Empresa:</t>
  </si>
  <si>
    <t>Ano:</t>
  </si>
  <si>
    <t>TEM DUAS PLANILHAS P/CÁLCULOS: ANUAL E POR PERÍODO SUPERIOR A 12 MESES</t>
  </si>
  <si>
    <t>CERTIFIQUE-SE DE QUE O ITEM FERRAMENTAS-SUPLEMENTOS-FERRAMENTAS DE ANÁLISE ESTEJA ATIVADO.</t>
  </si>
  <si>
    <t>Edicarlos Soares</t>
  </si>
  <si>
    <t>$B$8</t>
  </si>
  <si>
    <t>Agradeço pela confiança em meu trabalho. Sds, Edicarlos Soares (71) 9911-6476</t>
  </si>
  <si>
    <t>COMO ADQUIRIR A VERSÃO COMPLETA? CLIQUE AQUI</t>
  </si>
  <si>
    <t>VOLTAR</t>
  </si>
  <si>
    <r>
      <t>Passos para aquisição da planilha:</t>
    </r>
    <r>
      <rPr>
        <sz val="10"/>
        <rFont val="Arial"/>
        <family val="0"/>
      </rPr>
      <t xml:space="preserve">
Pagamento único (não é mensalidade) de R$ 25,00
Depósito/transferência em um dos bancos:
</t>
    </r>
    <r>
      <rPr>
        <b/>
        <sz val="10"/>
        <rFont val="Arial"/>
        <family val="2"/>
      </rPr>
      <t>Bradesco</t>
    </r>
    <r>
      <rPr>
        <sz val="10"/>
        <rFont val="Arial"/>
        <family val="0"/>
      </rPr>
      <t xml:space="preserve"> Ag. 3001-5 c/c 100567-7
</t>
    </r>
    <r>
      <rPr>
        <b/>
        <sz val="10"/>
        <rFont val="Arial"/>
        <family val="2"/>
      </rPr>
      <t>Banco do Brasil</t>
    </r>
    <r>
      <rPr>
        <sz val="10"/>
        <rFont val="Arial"/>
        <family val="0"/>
      </rPr>
      <t xml:space="preserve"> Ag: 1602-0 Poupança: 56285-8
Variação 01 ou
</t>
    </r>
    <r>
      <rPr>
        <b/>
        <sz val="10"/>
        <rFont val="Arial"/>
        <family val="2"/>
      </rPr>
      <t>Unibanco</t>
    </r>
    <r>
      <rPr>
        <sz val="10"/>
        <rFont val="Arial"/>
        <family val="0"/>
      </rPr>
      <t xml:space="preserve"> Ag.: 7129 c/c 140278-3
em nome de Edicarlos Soares das Mercês
</t>
    </r>
    <r>
      <rPr>
        <b/>
        <sz val="10"/>
        <rFont val="Arial"/>
        <family val="2"/>
      </rPr>
      <t>Após efetuar depósito, informar via e-mail o mais rápido possível os seguintes dados:</t>
    </r>
    <r>
      <rPr>
        <sz val="10"/>
        <rFont val="Arial"/>
        <family val="0"/>
      </rPr>
      <t xml:space="preserve">
1 - Planilha desejada _______________________
2 - N.º da agência bancaria em que foi feito o depósito e o número do documento (número do envelope) referente a seu depósito ______________________
3 - Nome da sua empresa ou pessoa física para registro ________________
E-mails para contato: </t>
    </r>
    <r>
      <rPr>
        <b/>
        <sz val="10"/>
        <rFont val="Arial"/>
        <family val="2"/>
      </rPr>
      <t>edisoares@yahoo.com.br e edi@edicarlos.com.br</t>
    </r>
    <r>
      <rPr>
        <sz val="10"/>
        <rFont val="Arial"/>
        <family val="0"/>
      </rPr>
      <t xml:space="preserve">
Se desejar efetuar um DOC em uma das contas envie um e-mail solicitando o meu CPF. 
</t>
    </r>
    <r>
      <rPr>
        <b/>
        <sz val="10"/>
        <rFont val="Arial"/>
        <family val="2"/>
      </rPr>
      <t>O envio é por e-mail e imediato</t>
    </r>
    <r>
      <rPr>
        <sz val="10"/>
        <rFont val="Arial"/>
        <family val="0"/>
      </rPr>
      <t xml:space="preserve">, assim que recebo a confirmação do banco as planilhas são enviadas.
A entrega é garantida, o site www.edicarlos.com.br está no ar desde 2003, sou um dos pioneiros no Brasil a trabalhar profissionalmente com o excel e tenho centenas de usuários satisfeitos em todo país. 
Atuo na área contábil desde 1992 e sempre procurei unir competência, responsabilidade e dinamismo à minha jornada.                                                      
</t>
    </r>
  </si>
  <si>
    <t>Comprar</t>
  </si>
</sst>
</file>

<file path=xl/styles.xml><?xml version="1.0" encoding="utf-8"?>
<styleSheet xmlns="http://schemas.openxmlformats.org/spreadsheetml/2006/main">
  <numFmts count="4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%"/>
    <numFmt numFmtId="171" formatCode="dddd"/>
    <numFmt numFmtId="172" formatCode="dd\-mmm\-yy"/>
    <numFmt numFmtId="173" formatCode="0.0000"/>
    <numFmt numFmtId="174" formatCode="0.000"/>
    <numFmt numFmtId="175" formatCode="0.0"/>
    <numFmt numFmtId="176" formatCode="#,##0.00;[Red]#,##0.00"/>
    <numFmt numFmtId="177" formatCode="#,##0.000;[Red]#,##0.000"/>
    <numFmt numFmtId="178" formatCode="_(* #,##0.000_);_(* \(#,##0.000\);_(* &quot;-&quot;??_);_(@_)"/>
    <numFmt numFmtId="179" formatCode="_(* #,##0.000_);_(* \(#,##0.000\);_(* &quot;-&quot;???_);_(@_)"/>
    <numFmt numFmtId="180" formatCode="_(* #,##0.0000_);_(* \(#,##0.0000\);_(* &quot;-&quot;??_);_(@_)"/>
    <numFmt numFmtId="181" formatCode="#,##0.000"/>
    <numFmt numFmtId="182" formatCode="h:mm"/>
    <numFmt numFmtId="183" formatCode="d/m/yy\ h:mm"/>
    <numFmt numFmtId="184" formatCode="d/m/yy\ h:mm\ AM/PM"/>
    <numFmt numFmtId="185" formatCode="mmm/yyyy"/>
    <numFmt numFmtId="186" formatCode="hh\,mm"/>
    <numFmt numFmtId="187" formatCode="yyyy"/>
    <numFmt numFmtId="188" formatCode="0.00000"/>
    <numFmt numFmtId="189" formatCode="0.0000000"/>
    <numFmt numFmtId="190" formatCode="0.000000"/>
    <numFmt numFmtId="191" formatCode="[$-416]dddd\,\ d&quot; de &quot;mmmm&quot; de &quot;yyyy"/>
    <numFmt numFmtId="192" formatCode="dd/mm/yy;@"/>
    <numFmt numFmtId="193" formatCode="0.0000%"/>
    <numFmt numFmtId="194" formatCode="[$-416]mmm\-yy;@"/>
    <numFmt numFmtId="195" formatCode="#,##0.0000"/>
    <numFmt numFmtId="196" formatCode="#,##0.00000"/>
    <numFmt numFmtId="197" formatCode="#,##0.000000"/>
    <numFmt numFmtId="198" formatCode="#,##0.0000000"/>
    <numFmt numFmtId="199" formatCode="&quot;&quot;"/>
    <numFmt numFmtId="200" formatCode="0.00000000"/>
    <numFmt numFmtId="201" formatCode="dd/mmm/yyyy"/>
  </numFmts>
  <fonts count="33">
    <font>
      <sz val="10"/>
      <name val="Arial"/>
      <family val="0"/>
    </font>
    <font>
      <b/>
      <sz val="10"/>
      <name val="Arial"/>
      <family val="2"/>
    </font>
    <font>
      <sz val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14"/>
      <color indexed="12"/>
      <name val="Arial"/>
      <family val="2"/>
    </font>
    <font>
      <b/>
      <i/>
      <sz val="14"/>
      <color indexed="4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sz val="26"/>
      <color indexed="12"/>
      <name val="Arial"/>
      <family val="2"/>
    </font>
    <font>
      <sz val="18"/>
      <name val="Arial"/>
      <family val="2"/>
    </font>
    <font>
      <i/>
      <sz val="28"/>
      <color indexed="12"/>
      <name val="Arial"/>
      <family val="2"/>
    </font>
    <font>
      <b/>
      <sz val="11"/>
      <color indexed="12"/>
      <name val="Arial"/>
      <family val="2"/>
    </font>
    <font>
      <i/>
      <sz val="12"/>
      <color indexed="12"/>
      <name val="Arial"/>
      <family val="2"/>
    </font>
    <font>
      <i/>
      <sz val="9"/>
      <color indexed="12"/>
      <name val="Arial"/>
      <family val="2"/>
    </font>
    <font>
      <sz val="22"/>
      <color indexed="12"/>
      <name val="Arial"/>
      <family val="2"/>
    </font>
    <font>
      <sz val="9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b/>
      <u val="single"/>
      <sz val="10"/>
      <color indexed="9"/>
      <name val="Arial"/>
      <family val="2"/>
    </font>
    <font>
      <u val="single"/>
      <sz val="9"/>
      <color indexed="12"/>
      <name val="Arial"/>
      <family val="2"/>
    </font>
    <font>
      <u val="single"/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 style="thick">
        <color indexed="15"/>
      </right>
      <top>
        <color indexed="63"/>
      </top>
      <bottom>
        <color indexed="63"/>
      </bottom>
    </border>
    <border>
      <left>
        <color indexed="63"/>
      </left>
      <right style="thick">
        <color indexed="15"/>
      </right>
      <top>
        <color indexed="63"/>
      </top>
      <bottom style="thick">
        <color indexed="15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5"/>
      </left>
      <right>
        <color indexed="63"/>
      </right>
      <top style="thick">
        <color indexed="15"/>
      </top>
      <bottom>
        <color indexed="63"/>
      </bottom>
    </border>
    <border>
      <left>
        <color indexed="63"/>
      </left>
      <right>
        <color indexed="63"/>
      </right>
      <top style="thick">
        <color indexed="15"/>
      </top>
      <bottom>
        <color indexed="63"/>
      </bottom>
    </border>
    <border>
      <left>
        <color indexed="63"/>
      </left>
      <right style="thick">
        <color indexed="15"/>
      </right>
      <top style="thick">
        <color indexed="15"/>
      </top>
      <bottom>
        <color indexed="63"/>
      </bottom>
    </border>
    <border>
      <left style="thick">
        <color indexed="15"/>
      </left>
      <right>
        <color indexed="63"/>
      </right>
      <top>
        <color indexed="63"/>
      </top>
      <bottom style="thick">
        <color indexed="1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17" fontId="8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horizontal="right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0" fontId="0" fillId="0" borderId="0" xfId="19" applyNumberFormat="1" applyFont="1" applyAlignment="1" applyProtection="1">
      <alignment/>
      <protection locked="0"/>
    </xf>
    <xf numFmtId="10" fontId="0" fillId="0" borderId="0" xfId="19" applyNumberForma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10" fontId="0" fillId="0" borderId="0" xfId="19" applyNumberFormat="1" applyAlignment="1" applyProtection="1">
      <alignment horizontal="center"/>
      <protection locked="0"/>
    </xf>
    <xf numFmtId="17" fontId="0" fillId="0" borderId="1" xfId="0" applyNumberFormat="1" applyBorder="1" applyAlignment="1" applyProtection="1">
      <alignment/>
      <protection locked="0"/>
    </xf>
    <xf numFmtId="4" fontId="0" fillId="0" borderId="1" xfId="0" applyNumberForma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88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2" fontId="0" fillId="0" borderId="1" xfId="0" applyNumberFormat="1" applyFont="1" applyBorder="1" applyAlignment="1" applyProtection="1">
      <alignment/>
      <protection locked="0"/>
    </xf>
    <xf numFmtId="9" fontId="0" fillId="2" borderId="0" xfId="0" applyNumberFormat="1" applyFill="1" applyAlignment="1">
      <alignment/>
    </xf>
    <xf numFmtId="0" fontId="0" fillId="2" borderId="0" xfId="0" applyFill="1" applyAlignment="1">
      <alignment/>
    </xf>
    <xf numFmtId="10" fontId="0" fillId="0" borderId="0" xfId="19" applyNumberFormat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10" fontId="0" fillId="2" borderId="0" xfId="19" applyNumberFormat="1" applyFill="1" applyAlignment="1">
      <alignment/>
    </xf>
    <xf numFmtId="0" fontId="16" fillId="0" borderId="0" xfId="0" applyFont="1" applyAlignment="1" applyProtection="1">
      <alignment/>
      <protection locked="0"/>
    </xf>
    <xf numFmtId="171" fontId="7" fillId="0" borderId="0" xfId="0" applyNumberFormat="1" applyFont="1" applyAlignment="1" applyProtection="1">
      <alignment/>
      <protection hidden="1"/>
    </xf>
    <xf numFmtId="14" fontId="7" fillId="0" borderId="0" xfId="0" applyNumberFormat="1" applyFont="1" applyAlignment="1" applyProtection="1">
      <alignment/>
      <protection hidden="1"/>
    </xf>
    <xf numFmtId="4" fontId="0" fillId="0" borderId="1" xfId="0" applyNumberFormat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10" fontId="0" fillId="0" borderId="0" xfId="19" applyNumberFormat="1" applyFont="1" applyAlignment="1" applyProtection="1">
      <alignment/>
      <protection locked="0"/>
    </xf>
    <xf numFmtId="10" fontId="0" fillId="0" borderId="0" xfId="19" applyNumberFormat="1" applyAlignment="1" applyProtection="1">
      <alignment/>
      <protection locked="0"/>
    </xf>
    <xf numFmtId="10" fontId="0" fillId="0" borderId="0" xfId="19" applyNumberForma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2" fontId="8" fillId="0" borderId="1" xfId="0" applyNumberFormat="1" applyFont="1" applyBorder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center"/>
      <protection/>
    </xf>
    <xf numFmtId="10" fontId="8" fillId="0" borderId="1" xfId="0" applyNumberFormat="1" applyFont="1" applyBorder="1" applyAlignment="1" applyProtection="1">
      <alignment horizontal="right" wrapText="1"/>
      <protection/>
    </xf>
    <xf numFmtId="4" fontId="0" fillId="0" borderId="1" xfId="0" applyNumberForma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/>
      <protection hidden="1"/>
    </xf>
    <xf numFmtId="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center"/>
      <protection locked="0"/>
    </xf>
    <xf numFmtId="4" fontId="0" fillId="0" borderId="3" xfId="0" applyNumberForma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198" fontId="0" fillId="0" borderId="1" xfId="0" applyNumberFormat="1" applyBorder="1" applyAlignment="1" applyProtection="1">
      <alignment/>
      <protection hidden="1"/>
    </xf>
    <xf numFmtId="1" fontId="1" fillId="0" borderId="1" xfId="0" applyNumberFormat="1" applyFont="1" applyBorder="1" applyAlignment="1" applyProtection="1">
      <alignment/>
      <protection locked="0"/>
    </xf>
    <xf numFmtId="1" fontId="1" fillId="0" borderId="0" xfId="19" applyNumberFormat="1" applyFont="1" applyAlignment="1" applyProtection="1">
      <alignment/>
      <protection locked="0"/>
    </xf>
    <xf numFmtId="189" fontId="0" fillId="0" borderId="0" xfId="0" applyNumberFormat="1" applyFont="1" applyAlignment="1">
      <alignment/>
    </xf>
    <xf numFmtId="199" fontId="16" fillId="0" borderId="0" xfId="0" applyNumberFormat="1" applyFont="1" applyAlignment="1" applyProtection="1">
      <alignment/>
      <protection hidden="1"/>
    </xf>
    <xf numFmtId="17" fontId="0" fillId="0" borderId="4" xfId="0" applyNumberFormat="1" applyBorder="1" applyAlignment="1" applyProtection="1">
      <alignment/>
      <protection locked="0"/>
    </xf>
    <xf numFmtId="4" fontId="0" fillId="0" borderId="4" xfId="0" applyNumberFormat="1" applyBorder="1" applyAlignment="1" applyProtection="1">
      <alignment/>
      <protection hidden="1"/>
    </xf>
    <xf numFmtId="198" fontId="0" fillId="0" borderId="4" xfId="0" applyNumberFormat="1" applyBorder="1" applyAlignment="1" applyProtection="1">
      <alignment/>
      <protection hidden="1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4" fontId="0" fillId="0" borderId="4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14" fontId="0" fillId="0" borderId="1" xfId="0" applyNumberFormat="1" applyBorder="1" applyAlignment="1" applyProtection="1">
      <alignment/>
      <protection locked="0"/>
    </xf>
    <xf numFmtId="43" fontId="8" fillId="0" borderId="1" xfId="20" applyFont="1" applyBorder="1" applyAlignment="1">
      <alignment horizontal="right" wrapText="1"/>
    </xf>
    <xf numFmtId="0" fontId="1" fillId="0" borderId="1" xfId="0" applyFont="1" applyBorder="1" applyAlignment="1" applyProtection="1">
      <alignment horizontal="center" wrapText="1"/>
      <protection locked="0"/>
    </xf>
    <xf numFmtId="200" fontId="0" fillId="0" borderId="4" xfId="0" applyNumberFormat="1" applyBorder="1" applyAlignment="1" applyProtection="1">
      <alignment/>
      <protection locked="0"/>
    </xf>
    <xf numFmtId="0" fontId="16" fillId="0" borderId="0" xfId="0" applyFont="1" applyAlignment="1" applyProtection="1">
      <alignment/>
      <protection hidden="1"/>
    </xf>
    <xf numFmtId="201" fontId="16" fillId="0" borderId="0" xfId="0" applyNumberFormat="1" applyFont="1" applyAlignment="1" applyProtection="1">
      <alignment/>
      <protection hidden="1"/>
    </xf>
    <xf numFmtId="200" fontId="0" fillId="0" borderId="4" xfId="0" applyNumberFormat="1" applyBorder="1" applyAlignment="1" applyProtection="1">
      <alignment/>
      <protection hidden="1"/>
    </xf>
    <xf numFmtId="181" fontId="0" fillId="0" borderId="1" xfId="0" applyNumberFormat="1" applyBorder="1" applyAlignment="1" applyProtection="1">
      <alignment/>
      <protection/>
    </xf>
    <xf numFmtId="4" fontId="16" fillId="0" borderId="0" xfId="0" applyNumberFormat="1" applyFont="1" applyAlignment="1" applyProtection="1">
      <alignment/>
      <protection hidden="1"/>
    </xf>
    <xf numFmtId="181" fontId="0" fillId="0" borderId="1" xfId="0" applyNumberFormat="1" applyBorder="1" applyAlignment="1" applyProtection="1">
      <alignment/>
      <protection hidden="1"/>
    </xf>
    <xf numFmtId="171" fontId="27" fillId="0" borderId="0" xfId="0" applyNumberFormat="1" applyFont="1" applyAlignment="1" applyProtection="1">
      <alignment/>
      <protection hidden="1"/>
    </xf>
    <xf numFmtId="17" fontId="0" fillId="0" borderId="4" xfId="0" applyNumberFormat="1" applyBorder="1" applyAlignment="1" applyProtection="1">
      <alignment/>
      <protection hidden="1"/>
    </xf>
    <xf numFmtId="17" fontId="0" fillId="0" borderId="1" xfId="0" applyNumberFormat="1" applyBorder="1" applyAlignment="1" applyProtection="1">
      <alignment/>
      <protection hidden="1"/>
    </xf>
    <xf numFmtId="14" fontId="16" fillId="0" borderId="0" xfId="0" applyNumberFormat="1" applyFont="1" applyAlignment="1" applyProtection="1">
      <alignment/>
      <protection hidden="1"/>
    </xf>
    <xf numFmtId="0" fontId="0" fillId="3" borderId="0" xfId="0" applyFill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30" fillId="3" borderId="0" xfId="15" applyFont="1" applyFill="1" applyAlignment="1">
      <alignment/>
    </xf>
    <xf numFmtId="0" fontId="31" fillId="0" borderId="0" xfId="15" applyFont="1" applyAlignment="1" applyProtection="1">
      <alignment horizontal="center"/>
      <protection locked="0"/>
    </xf>
    <xf numFmtId="0" fontId="32" fillId="0" borderId="0" xfId="15" applyFont="1" applyBorder="1" applyAlignment="1" applyProtection="1">
      <alignment horizontal="center"/>
      <protection locked="0"/>
    </xf>
    <xf numFmtId="0" fontId="28" fillId="0" borderId="9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6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29" fillId="2" borderId="0" xfId="15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8" fillId="0" borderId="15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 wrapText="1"/>
    </xf>
    <xf numFmtId="0" fontId="28" fillId="0" borderId="17" xfId="0" applyFont="1" applyBorder="1" applyAlignment="1">
      <alignment horizontal="left" vertical="top" wrapText="1"/>
    </xf>
    <xf numFmtId="0" fontId="28" fillId="0" borderId="8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8" xfId="0" applyFont="1" applyBorder="1" applyAlignment="1">
      <alignment horizontal="left" vertical="top" wrapText="1"/>
    </xf>
    <xf numFmtId="0" fontId="16" fillId="3" borderId="16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2">
    <dxf>
      <fill>
        <patternFill patternType="solid">
          <fgColor rgb="FF00CCFF"/>
          <bgColor rgb="FF00CCFF"/>
        </patternFill>
      </fill>
      <border>
        <left style="dashed">
          <color rgb="FF00CCFF"/>
        </left>
        <right style="dashed">
          <color rgb="FF000000"/>
        </right>
        <top style="dashed"/>
        <bottom style="dashed">
          <color rgb="FF000000"/>
        </bottom>
      </border>
    </dxf>
    <dxf>
      <fill>
        <patternFill patternType="solid">
          <fgColor rgb="FFCCFFFF"/>
          <bgColor rgb="FFCCFFFF"/>
        </patternFill>
      </fill>
      <border>
        <left style="dashed">
          <color rgb="FF00CCFF"/>
        </left>
        <right style="dashed">
          <color rgb="FF000000"/>
        </right>
        <top style="dashed"/>
        <bottom style="dashed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Principal!A1" /><Relationship Id="rId3" Type="http://schemas.openxmlformats.org/officeDocument/2006/relationships/hyperlink" Target="#Principal2!A1" /><Relationship Id="rId4" Type="http://schemas.openxmlformats.org/officeDocument/2006/relationships/hyperlink" Target="#'IGPM-FGV'!A1" /><Relationship Id="rId5" Type="http://schemas.openxmlformats.org/officeDocument/2006/relationships/hyperlink" Target="#Ajuda!A1" /><Relationship Id="rId6" Type="http://schemas.openxmlformats.org/officeDocument/2006/relationships/hyperlink" Target="http://www.edicarlos.com.br/" TargetMode="External" /><Relationship Id="rId7" Type="http://schemas.openxmlformats.org/officeDocument/2006/relationships/hyperlink" Target="http://www.edicarlos.com.br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5.emf" /><Relationship Id="rId5" Type="http://schemas.openxmlformats.org/officeDocument/2006/relationships/image" Target="../media/image19.emf" /><Relationship Id="rId6" Type="http://schemas.openxmlformats.org/officeDocument/2006/relationships/image" Target="../media/image6.emf" /><Relationship Id="rId7" Type="http://schemas.openxmlformats.org/officeDocument/2006/relationships/image" Target="../media/image22.jpeg" /><Relationship Id="rId8" Type="http://schemas.openxmlformats.org/officeDocument/2006/relationships/image" Target="../media/image2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17.emf" /><Relationship Id="rId3" Type="http://schemas.openxmlformats.org/officeDocument/2006/relationships/image" Target="../media/image20.emf" /><Relationship Id="rId4" Type="http://schemas.openxmlformats.org/officeDocument/2006/relationships/image" Target="../media/image9.emf" /><Relationship Id="rId5" Type="http://schemas.openxmlformats.org/officeDocument/2006/relationships/image" Target="../media/image8.emf" /><Relationship Id="rId6" Type="http://schemas.openxmlformats.org/officeDocument/2006/relationships/image" Target="../media/image10.emf" /><Relationship Id="rId7" Type="http://schemas.openxmlformats.org/officeDocument/2006/relationships/image" Target="../media/image24.jpeg" /><Relationship Id="rId8" Type="http://schemas.openxmlformats.org/officeDocument/2006/relationships/image" Target="../media/image2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calculos.com/pag/space.gif" TargetMode="External" /><Relationship Id="rId2" Type="http://schemas.openxmlformats.org/officeDocument/2006/relationships/image" Target="../media/image4.emf" /><Relationship Id="rId3" Type="http://schemas.openxmlformats.org/officeDocument/2006/relationships/image" Target="../media/image1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285750</xdr:colOff>
      <xdr:row>30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00950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</xdr:row>
      <xdr:rowOff>152400</xdr:rowOff>
    </xdr:from>
    <xdr:to>
      <xdr:col>11</xdr:col>
      <xdr:colOff>533400</xdr:colOff>
      <xdr:row>5</xdr:row>
      <xdr:rowOff>142875</xdr:rowOff>
    </xdr:to>
    <xdr:sp>
      <xdr:nvSpPr>
        <xdr:cNvPr id="2" name="AutoShape 2"/>
        <xdr:cNvSpPr>
          <a:spLocks/>
        </xdr:cNvSpPr>
      </xdr:nvSpPr>
      <xdr:spPr>
        <a:xfrm rot="64800000">
          <a:off x="133350" y="314325"/>
          <a:ext cx="7105650" cy="638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i="1" kern="10" spc="0">
              <a:ln w="9525" cmpd="sng">
                <a:solidFill>
                  <a:srgbClr val="000080"/>
                </a:solidFill>
                <a:headEnd type="none"/>
                <a:tailEnd type="none"/>
              </a:ln>
              <a:solidFill>
                <a:srgbClr val="3366FF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Arial"/>
              <a:cs typeface="Arial"/>
            </a:rPr>
            <a:t>Sistema de atualização monetaria IGPM(FGV)</a:t>
          </a:r>
        </a:p>
      </xdr:txBody>
    </xdr:sp>
    <xdr:clientData/>
  </xdr:twoCellAnchor>
  <xdr:twoCellAnchor>
    <xdr:from>
      <xdr:col>1</xdr:col>
      <xdr:colOff>466725</xdr:colOff>
      <xdr:row>8</xdr:row>
      <xdr:rowOff>104775</xdr:rowOff>
    </xdr:from>
    <xdr:to>
      <xdr:col>5</xdr:col>
      <xdr:colOff>247650</xdr:colOff>
      <xdr:row>10</xdr:row>
      <xdr:rowOff>19050</xdr:rowOff>
    </xdr:to>
    <xdr:sp macro="[0]!Atualizar_Resumo">
      <xdr:nvSpPr>
        <xdr:cNvPr id="3" name="TextBox 4">
          <a:hlinkClick r:id="rId2"/>
        </xdr:cNvPr>
        <xdr:cNvSpPr txBox="1">
          <a:spLocks noChangeArrowheads="1"/>
        </xdr:cNvSpPr>
      </xdr:nvSpPr>
      <xdr:spPr>
        <a:xfrm>
          <a:off x="1076325" y="1400175"/>
          <a:ext cx="2219325" cy="238125"/>
        </a:xfrm>
        <a:prstGeom prst="rect">
          <a:avLst/>
        </a:prstGeom>
        <a:gradFill rotWithShape="1">
          <a:gsLst>
            <a:gs pos="0">
              <a:srgbClr val="3366FF"/>
            </a:gs>
            <a:gs pos="50000">
              <a:srgbClr val="FFFFFF"/>
            </a:gs>
            <a:gs pos="100000">
              <a:srgbClr val="3366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ATUALIZAÇÃO POR ANO</a:t>
          </a:r>
        </a:p>
      </xdr:txBody>
    </xdr:sp>
    <xdr:clientData fPrintsWithSheet="0"/>
  </xdr:twoCellAnchor>
  <xdr:twoCellAnchor>
    <xdr:from>
      <xdr:col>5</xdr:col>
      <xdr:colOff>542925</xdr:colOff>
      <xdr:row>8</xdr:row>
      <xdr:rowOff>104775</xdr:rowOff>
    </xdr:from>
    <xdr:to>
      <xdr:col>9</xdr:col>
      <xdr:colOff>323850</xdr:colOff>
      <xdr:row>10</xdr:row>
      <xdr:rowOff>19050</xdr:rowOff>
    </xdr:to>
    <xdr:sp macro="[0]!Atualizar_Resumo">
      <xdr:nvSpPr>
        <xdr:cNvPr id="4" name="TextBox 5">
          <a:hlinkClick r:id="rId3"/>
        </xdr:cNvPr>
        <xdr:cNvSpPr txBox="1">
          <a:spLocks noChangeArrowheads="1"/>
        </xdr:cNvSpPr>
      </xdr:nvSpPr>
      <xdr:spPr>
        <a:xfrm>
          <a:off x="3590925" y="1400175"/>
          <a:ext cx="2219325" cy="238125"/>
        </a:xfrm>
        <a:prstGeom prst="rect">
          <a:avLst/>
        </a:prstGeom>
        <a:gradFill rotWithShape="1">
          <a:gsLst>
            <a:gs pos="0">
              <a:srgbClr val="3366FF"/>
            </a:gs>
            <a:gs pos="50000">
              <a:srgbClr val="FFFFFF"/>
            </a:gs>
            <a:gs pos="100000">
              <a:srgbClr val="3366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ATUALIZAÇÃO POR PERÍODO</a:t>
          </a:r>
        </a:p>
      </xdr:txBody>
    </xdr:sp>
    <xdr:clientData fPrintsWithSheet="0"/>
  </xdr:twoCellAnchor>
  <xdr:twoCellAnchor>
    <xdr:from>
      <xdr:col>3</xdr:col>
      <xdr:colOff>561975</xdr:colOff>
      <xdr:row>14</xdr:row>
      <xdr:rowOff>142875</xdr:rowOff>
    </xdr:from>
    <xdr:to>
      <xdr:col>7</xdr:col>
      <xdr:colOff>342900</xdr:colOff>
      <xdr:row>16</xdr:row>
      <xdr:rowOff>57150</xdr:rowOff>
    </xdr:to>
    <xdr:sp macro="[0]!Restaurar">
      <xdr:nvSpPr>
        <xdr:cNvPr id="5" name="TextBox 6"/>
        <xdr:cNvSpPr txBox="1">
          <a:spLocks noChangeArrowheads="1"/>
        </xdr:cNvSpPr>
      </xdr:nvSpPr>
      <xdr:spPr>
        <a:xfrm>
          <a:off x="2390775" y="2409825"/>
          <a:ext cx="2219325" cy="238125"/>
        </a:xfrm>
        <a:prstGeom prst="rect">
          <a:avLst/>
        </a:prstGeom>
        <a:gradFill rotWithShape="1">
          <a:gsLst>
            <a:gs pos="0">
              <a:srgbClr val="3366FF"/>
            </a:gs>
            <a:gs pos="50000">
              <a:srgbClr val="FFFFFF"/>
            </a:gs>
            <a:gs pos="100000">
              <a:srgbClr val="3366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RESTAURAR BARRAS</a:t>
          </a:r>
        </a:p>
      </xdr:txBody>
    </xdr:sp>
    <xdr:clientData fPrintsWithSheet="0"/>
  </xdr:twoCellAnchor>
  <xdr:twoCellAnchor>
    <xdr:from>
      <xdr:col>5</xdr:col>
      <xdr:colOff>523875</xdr:colOff>
      <xdr:row>12</xdr:row>
      <xdr:rowOff>133350</xdr:rowOff>
    </xdr:from>
    <xdr:to>
      <xdr:col>9</xdr:col>
      <xdr:colOff>304800</xdr:colOff>
      <xdr:row>14</xdr:row>
      <xdr:rowOff>47625</xdr:rowOff>
    </xdr:to>
    <xdr:sp macro="[0]!Grava_e_fecha">
      <xdr:nvSpPr>
        <xdr:cNvPr id="6" name="TextBox 7"/>
        <xdr:cNvSpPr txBox="1">
          <a:spLocks noChangeArrowheads="1"/>
        </xdr:cNvSpPr>
      </xdr:nvSpPr>
      <xdr:spPr>
        <a:xfrm>
          <a:off x="3571875" y="2076450"/>
          <a:ext cx="2219325" cy="238125"/>
        </a:xfrm>
        <a:prstGeom prst="rect">
          <a:avLst/>
        </a:prstGeom>
        <a:gradFill rotWithShape="1">
          <a:gsLst>
            <a:gs pos="0">
              <a:srgbClr val="3366FF"/>
            </a:gs>
            <a:gs pos="50000">
              <a:srgbClr val="FFFFFF"/>
            </a:gs>
            <a:gs pos="100000">
              <a:srgbClr val="3366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SALVAR E FECHAR</a:t>
          </a:r>
        </a:p>
      </xdr:txBody>
    </xdr:sp>
    <xdr:clientData fPrintsWithSheet="0"/>
  </xdr:twoCellAnchor>
  <xdr:twoCellAnchor>
    <xdr:from>
      <xdr:col>1</xdr:col>
      <xdr:colOff>476250</xdr:colOff>
      <xdr:row>12</xdr:row>
      <xdr:rowOff>142875</xdr:rowOff>
    </xdr:from>
    <xdr:to>
      <xdr:col>5</xdr:col>
      <xdr:colOff>257175</xdr:colOff>
      <xdr:row>14</xdr:row>
      <xdr:rowOff>57150</xdr:rowOff>
    </xdr:to>
    <xdr:sp macro="[0]!Fechar">
      <xdr:nvSpPr>
        <xdr:cNvPr id="7" name="TextBox 8"/>
        <xdr:cNvSpPr txBox="1">
          <a:spLocks noChangeArrowheads="1"/>
        </xdr:cNvSpPr>
      </xdr:nvSpPr>
      <xdr:spPr>
        <a:xfrm>
          <a:off x="1085850" y="2085975"/>
          <a:ext cx="2219325" cy="238125"/>
        </a:xfrm>
        <a:prstGeom prst="rect">
          <a:avLst/>
        </a:prstGeom>
        <a:gradFill rotWithShape="1">
          <a:gsLst>
            <a:gs pos="0">
              <a:srgbClr val="3366FF"/>
            </a:gs>
            <a:gs pos="50000">
              <a:srgbClr val="FFFFFF"/>
            </a:gs>
            <a:gs pos="100000">
              <a:srgbClr val="3366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FECHAR SEM SALVAR</a:t>
          </a:r>
        </a:p>
      </xdr:txBody>
    </xdr:sp>
    <xdr:clientData fPrintsWithSheet="0"/>
  </xdr:twoCellAnchor>
  <xdr:twoCellAnchor>
    <xdr:from>
      <xdr:col>1</xdr:col>
      <xdr:colOff>466725</xdr:colOff>
      <xdr:row>10</xdr:row>
      <xdr:rowOff>114300</xdr:rowOff>
    </xdr:from>
    <xdr:to>
      <xdr:col>5</xdr:col>
      <xdr:colOff>247650</xdr:colOff>
      <xdr:row>12</xdr:row>
      <xdr:rowOff>28575</xdr:rowOff>
    </xdr:to>
    <xdr:sp macro="[0]!Atualizar_Resumo">
      <xdr:nvSpPr>
        <xdr:cNvPr id="8" name="TextBox 10">
          <a:hlinkClick r:id="rId4"/>
        </xdr:cNvPr>
        <xdr:cNvSpPr txBox="1">
          <a:spLocks noChangeArrowheads="1"/>
        </xdr:cNvSpPr>
      </xdr:nvSpPr>
      <xdr:spPr>
        <a:xfrm>
          <a:off x="1076325" y="1733550"/>
          <a:ext cx="2219325" cy="238125"/>
        </a:xfrm>
        <a:prstGeom prst="rect">
          <a:avLst/>
        </a:prstGeom>
        <a:gradFill rotWithShape="1">
          <a:gsLst>
            <a:gs pos="0">
              <a:srgbClr val="3366FF"/>
            </a:gs>
            <a:gs pos="50000">
              <a:srgbClr val="FFFFFF"/>
            </a:gs>
            <a:gs pos="100000">
              <a:srgbClr val="3366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ATUALIZAR ÍNDICES</a:t>
          </a:r>
        </a:p>
      </xdr:txBody>
    </xdr:sp>
    <xdr:clientData fPrintsWithSheet="0"/>
  </xdr:twoCellAnchor>
  <xdr:twoCellAnchor>
    <xdr:from>
      <xdr:col>5</xdr:col>
      <xdr:colOff>523875</xdr:colOff>
      <xdr:row>10</xdr:row>
      <xdr:rowOff>104775</xdr:rowOff>
    </xdr:from>
    <xdr:to>
      <xdr:col>9</xdr:col>
      <xdr:colOff>304800</xdr:colOff>
      <xdr:row>12</xdr:row>
      <xdr:rowOff>19050</xdr:rowOff>
    </xdr:to>
    <xdr:sp macro="[0]!Atualizar_Resumo">
      <xdr:nvSpPr>
        <xdr:cNvPr id="9" name="TextBox 11">
          <a:hlinkClick r:id="rId5"/>
        </xdr:cNvPr>
        <xdr:cNvSpPr txBox="1">
          <a:spLocks noChangeArrowheads="1"/>
        </xdr:cNvSpPr>
      </xdr:nvSpPr>
      <xdr:spPr>
        <a:xfrm>
          <a:off x="3571875" y="1724025"/>
          <a:ext cx="2219325" cy="238125"/>
        </a:xfrm>
        <a:prstGeom prst="rect">
          <a:avLst/>
        </a:prstGeom>
        <a:gradFill rotWithShape="1">
          <a:gsLst>
            <a:gs pos="0">
              <a:srgbClr val="3366FF"/>
            </a:gs>
            <a:gs pos="50000">
              <a:srgbClr val="FFFFFF"/>
            </a:gs>
            <a:gs pos="100000">
              <a:srgbClr val="3366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AJUDA</a:t>
          </a:r>
        </a:p>
      </xdr:txBody>
    </xdr:sp>
    <xdr:clientData fPrintsWithSheet="0"/>
  </xdr:twoCellAnchor>
  <xdr:twoCellAnchor>
    <xdr:from>
      <xdr:col>4</xdr:col>
      <xdr:colOff>371475</xdr:colOff>
      <xdr:row>22</xdr:row>
      <xdr:rowOff>47625</xdr:rowOff>
    </xdr:from>
    <xdr:to>
      <xdr:col>7</xdr:col>
      <xdr:colOff>361950</xdr:colOff>
      <xdr:row>23</xdr:row>
      <xdr:rowOff>57150</xdr:rowOff>
    </xdr:to>
    <xdr:sp>
      <xdr:nvSpPr>
        <xdr:cNvPr id="10" name="AutoShape 13">
          <a:hlinkClick r:id="rId6"/>
        </xdr:cNvPr>
        <xdr:cNvSpPr>
          <a:spLocks/>
        </xdr:cNvSpPr>
      </xdr:nvSpPr>
      <xdr:spPr>
        <a:xfrm rot="972000000">
          <a:off x="2809875" y="3609975"/>
          <a:ext cx="18192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80"/>
                </a:solidFill>
                <a:headEnd type="none"/>
                <a:tailEnd type="none"/>
              </a:ln>
              <a:gradFill rotWithShape="1">
                <a:gsLst>
                  <a:gs pos="0">
                    <a:srgbClr val="547FA9"/>
                  </a:gs>
                  <a:gs pos="50000">
                    <a:srgbClr val="336699"/>
                  </a:gs>
                  <a:gs pos="100000">
                    <a:srgbClr val="547FA9"/>
                  </a:gs>
                </a:gsLst>
                <a:lin ang="5400000" scaled="1"/>
              </a:gra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Arial"/>
              <a:cs typeface="Arial"/>
            </a:rPr>
            <a:t>Desenv.p/Edicarlos Soares</a:t>
          </a:r>
        </a:p>
      </xdr:txBody>
    </xdr:sp>
    <xdr:clientData/>
  </xdr:twoCellAnchor>
  <xdr:twoCellAnchor>
    <xdr:from>
      <xdr:col>4</xdr:col>
      <xdr:colOff>542925</xdr:colOff>
      <xdr:row>23</xdr:row>
      <xdr:rowOff>47625</xdr:rowOff>
    </xdr:from>
    <xdr:to>
      <xdr:col>7</xdr:col>
      <xdr:colOff>171450</xdr:colOff>
      <xdr:row>24</xdr:row>
      <xdr:rowOff>57150</xdr:rowOff>
    </xdr:to>
    <xdr:sp>
      <xdr:nvSpPr>
        <xdr:cNvPr id="11" name="AutoShape 14">
          <a:hlinkClick r:id="rId7"/>
        </xdr:cNvPr>
        <xdr:cNvSpPr>
          <a:spLocks/>
        </xdr:cNvSpPr>
      </xdr:nvSpPr>
      <xdr:spPr>
        <a:xfrm rot="1512000000">
          <a:off x="2981325" y="3771900"/>
          <a:ext cx="14573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80"/>
                </a:solidFill>
                <a:headEnd type="none"/>
                <a:tailEnd type="none"/>
              </a:ln>
              <a:gradFill rotWithShape="1">
                <a:gsLst>
                  <a:gs pos="0">
                    <a:srgbClr val="547FA9"/>
                  </a:gs>
                  <a:gs pos="50000">
                    <a:srgbClr val="336699"/>
                  </a:gs>
                  <a:gs pos="100000">
                    <a:srgbClr val="547FA9"/>
                  </a:gs>
                </a:gsLst>
                <a:lin ang="5400000" scaled="1"/>
              </a:gra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Arial"/>
              <a:cs typeface="Arial"/>
            </a:rPr>
            <a:t>www.edicarlos.com.br</a:t>
          </a:r>
        </a:p>
      </xdr:txBody>
    </xdr:sp>
    <xdr:clientData/>
  </xdr:twoCellAnchor>
  <xdr:twoCellAnchor>
    <xdr:from>
      <xdr:col>0</xdr:col>
      <xdr:colOff>9525</xdr:colOff>
      <xdr:row>24</xdr:row>
      <xdr:rowOff>114300</xdr:rowOff>
    </xdr:from>
    <xdr:to>
      <xdr:col>12</xdr:col>
      <xdr:colOff>152400</xdr:colOff>
      <xdr:row>28</xdr:row>
      <xdr:rowOff>123825</xdr:rowOff>
    </xdr:to>
    <xdr:sp textlink="$E$32">
      <xdr:nvSpPr>
        <xdr:cNvPr id="12" name="Rectangle 15"/>
        <xdr:cNvSpPr>
          <a:spLocks/>
        </xdr:cNvSpPr>
      </xdr:nvSpPr>
      <xdr:spPr>
        <a:xfrm>
          <a:off x="9525" y="4000500"/>
          <a:ext cx="7458075" cy="657225"/>
        </a:xfrm>
        <a:prstGeom prst="rect">
          <a:avLst/>
        </a:prstGeom>
        <a:gradFill rotWithShape="1">
          <a:gsLst>
            <a:gs pos="0">
              <a:srgbClr val="3366FF"/>
            </a:gs>
            <a:gs pos="50000">
              <a:srgbClr val="FFFFFF"/>
            </a:gs>
            <a:gs pos="100000">
              <a:srgbClr val="3366FF"/>
            </a:gs>
          </a:gsLst>
          <a:lin ang="0" scaled="1"/>
        </a:gra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BOM DIA</a:t>
          </a:r>
        </a:p>
      </xdr:txBody>
    </xdr:sp>
    <xdr:clientData/>
  </xdr:twoCellAnchor>
  <xdr:twoCellAnchor>
    <xdr:from>
      <xdr:col>2</xdr:col>
      <xdr:colOff>266700</xdr:colOff>
      <xdr:row>19</xdr:row>
      <xdr:rowOff>152400</xdr:rowOff>
    </xdr:from>
    <xdr:to>
      <xdr:col>9</xdr:col>
      <xdr:colOff>485775</xdr:colOff>
      <xdr:row>22</xdr:row>
      <xdr:rowOff>28575</xdr:rowOff>
    </xdr:to>
    <xdr:sp>
      <xdr:nvSpPr>
        <xdr:cNvPr id="13" name="AutoShape 16"/>
        <xdr:cNvSpPr>
          <a:spLocks/>
        </xdr:cNvSpPr>
      </xdr:nvSpPr>
      <xdr:spPr>
        <a:xfrm>
          <a:off x="1485900" y="3228975"/>
          <a:ext cx="44862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gradFill rotWithShape="1">
                <a:gsLst>
                  <a:gs pos="0">
                    <a:srgbClr val="99CCFF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Versão Shareware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076325"/>
          <a:ext cx="10477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47750" y="1076325"/>
          <a:ext cx="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047750" y="1076325"/>
          <a:ext cx="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047750" y="1076325"/>
          <a:ext cx="10191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066925" y="1076325"/>
          <a:ext cx="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066925" y="1076325"/>
          <a:ext cx="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314700" y="1076325"/>
          <a:ext cx="11144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0" y="190500"/>
          <a:ext cx="6600825" cy="22860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SISTEMA DE CORREÇÃO MONETÁRIA - IGPM</a:t>
          </a:r>
        </a:p>
      </xdr:txBody>
    </xdr:sp>
    <xdr:clientData fPrintsWithSheet="0"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0" y="581025"/>
          <a:ext cx="10477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1047750" y="581025"/>
          <a:ext cx="40862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</xdr:row>
      <xdr:rowOff>0</xdr:rowOff>
    </xdr:to>
    <xdr:sp>
      <xdr:nvSpPr>
        <xdr:cNvPr id="11" name="Rectangle 18"/>
        <xdr:cNvSpPr>
          <a:spLocks/>
        </xdr:cNvSpPr>
      </xdr:nvSpPr>
      <xdr:spPr>
        <a:xfrm>
          <a:off x="1047750" y="742950"/>
          <a:ext cx="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12" name="Rectangle 20"/>
        <xdr:cNvSpPr>
          <a:spLocks/>
        </xdr:cNvSpPr>
      </xdr:nvSpPr>
      <xdr:spPr>
        <a:xfrm>
          <a:off x="2066925" y="742950"/>
          <a:ext cx="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6</xdr:col>
      <xdr:colOff>0</xdr:colOff>
      <xdr:row>5</xdr:row>
      <xdr:rowOff>0</xdr:rowOff>
    </xdr:to>
    <xdr:sp>
      <xdr:nvSpPr>
        <xdr:cNvPr id="13" name="Rectangle 21"/>
        <xdr:cNvSpPr>
          <a:spLocks/>
        </xdr:cNvSpPr>
      </xdr:nvSpPr>
      <xdr:spPr>
        <a:xfrm>
          <a:off x="4429125" y="742950"/>
          <a:ext cx="14192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5</xdr:row>
      <xdr:rowOff>0</xdr:rowOff>
    </xdr:to>
    <xdr:sp>
      <xdr:nvSpPr>
        <xdr:cNvPr id="14" name="Rectangle 22"/>
        <xdr:cNvSpPr>
          <a:spLocks/>
        </xdr:cNvSpPr>
      </xdr:nvSpPr>
      <xdr:spPr>
        <a:xfrm>
          <a:off x="5848350" y="742950"/>
          <a:ext cx="7524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161925</xdr:colOff>
      <xdr:row>6</xdr:row>
      <xdr:rowOff>57150</xdr:rowOff>
    </xdr:from>
    <xdr:to>
      <xdr:col>7</xdr:col>
      <xdr:colOff>66675</xdr:colOff>
      <xdr:row>8</xdr:row>
      <xdr:rowOff>0</xdr:rowOff>
    </xdr:to>
    <xdr:pic>
      <xdr:nvPicPr>
        <xdr:cNvPr id="1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133475"/>
          <a:ext cx="13716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161925</xdr:colOff>
      <xdr:row>8</xdr:row>
      <xdr:rowOff>66675</xdr:rowOff>
    </xdr:from>
    <xdr:to>
      <xdr:col>7</xdr:col>
      <xdr:colOff>66675</xdr:colOff>
      <xdr:row>10</xdr:row>
      <xdr:rowOff>19050</xdr:rowOff>
    </xdr:to>
    <xdr:pic>
      <xdr:nvPicPr>
        <xdr:cNvPr id="16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1476375"/>
          <a:ext cx="13716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171450</xdr:colOff>
      <xdr:row>10</xdr:row>
      <xdr:rowOff>85725</xdr:rowOff>
    </xdr:from>
    <xdr:to>
      <xdr:col>7</xdr:col>
      <xdr:colOff>76200</xdr:colOff>
      <xdr:row>12</xdr:row>
      <xdr:rowOff>38100</xdr:rowOff>
    </xdr:to>
    <xdr:pic>
      <xdr:nvPicPr>
        <xdr:cNvPr id="17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05425" y="1819275"/>
          <a:ext cx="13716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152400</xdr:colOff>
      <xdr:row>12</xdr:row>
      <xdr:rowOff>104775</xdr:rowOff>
    </xdr:from>
    <xdr:to>
      <xdr:col>7</xdr:col>
      <xdr:colOff>57150</xdr:colOff>
      <xdr:row>14</xdr:row>
      <xdr:rowOff>57150</xdr:rowOff>
    </xdr:to>
    <xdr:pic>
      <xdr:nvPicPr>
        <xdr:cNvPr id="18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86375" y="2162175"/>
          <a:ext cx="13716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57150</xdr:colOff>
      <xdr:row>21</xdr:row>
      <xdr:rowOff>0</xdr:rowOff>
    </xdr:from>
    <xdr:to>
      <xdr:col>7</xdr:col>
      <xdr:colOff>19050</xdr:colOff>
      <xdr:row>24</xdr:row>
      <xdr:rowOff>66675</xdr:rowOff>
    </xdr:to>
    <xdr:sp textlink="$C$27">
      <xdr:nvSpPr>
        <xdr:cNvPr id="19" name="Rectangle 36"/>
        <xdr:cNvSpPr>
          <a:spLocks/>
        </xdr:cNvSpPr>
      </xdr:nvSpPr>
      <xdr:spPr>
        <a:xfrm>
          <a:off x="57150" y="3524250"/>
          <a:ext cx="6562725" cy="55245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Total Corrigido: 521,68</a:t>
          </a:r>
        </a:p>
      </xdr:txBody>
    </xdr:sp>
    <xdr:clientData/>
  </xdr:twoCellAnchor>
  <xdr:twoCellAnchor editAs="oneCell">
    <xdr:from>
      <xdr:col>5</xdr:col>
      <xdr:colOff>161925</xdr:colOff>
      <xdr:row>17</xdr:row>
      <xdr:rowOff>0</xdr:rowOff>
    </xdr:from>
    <xdr:to>
      <xdr:col>7</xdr:col>
      <xdr:colOff>47625</xdr:colOff>
      <xdr:row>18</xdr:row>
      <xdr:rowOff>133350</xdr:rowOff>
    </xdr:to>
    <xdr:pic>
      <xdr:nvPicPr>
        <xdr:cNvPr id="20" name="CommandButton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95900" y="2867025"/>
          <a:ext cx="13525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9525</xdr:colOff>
      <xdr:row>6</xdr:row>
      <xdr:rowOff>0</xdr:rowOff>
    </xdr:from>
    <xdr:to>
      <xdr:col>3</xdr:col>
      <xdr:colOff>0</xdr:colOff>
      <xdr:row>7</xdr:row>
      <xdr:rowOff>9525</xdr:rowOff>
    </xdr:to>
    <xdr:sp>
      <xdr:nvSpPr>
        <xdr:cNvPr id="21" name="Rectangle 42"/>
        <xdr:cNvSpPr>
          <a:spLocks/>
        </xdr:cNvSpPr>
      </xdr:nvSpPr>
      <xdr:spPr>
        <a:xfrm>
          <a:off x="2076450" y="1076325"/>
          <a:ext cx="12382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152400</xdr:colOff>
      <xdr:row>14</xdr:row>
      <xdr:rowOff>123825</xdr:rowOff>
    </xdr:from>
    <xdr:to>
      <xdr:col>7</xdr:col>
      <xdr:colOff>57150</xdr:colOff>
      <xdr:row>16</xdr:row>
      <xdr:rowOff>76200</xdr:rowOff>
    </xdr:to>
    <xdr:pic>
      <xdr:nvPicPr>
        <xdr:cNvPr id="22" name="Visualiza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86375" y="2505075"/>
          <a:ext cx="13716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9525</xdr:colOff>
      <xdr:row>1</xdr:row>
      <xdr:rowOff>0</xdr:rowOff>
    </xdr:from>
    <xdr:to>
      <xdr:col>8</xdr:col>
      <xdr:colOff>76200</xdr:colOff>
      <xdr:row>24</xdr:row>
      <xdr:rowOff>57150</xdr:rowOff>
    </xdr:to>
    <xdr:sp textlink="J1">
      <xdr:nvSpPr>
        <xdr:cNvPr id="23" name="AutoShape 47"/>
        <xdr:cNvSpPr>
          <a:spLocks/>
        </xdr:cNvSpPr>
      </xdr:nvSpPr>
      <xdr:spPr>
        <a:xfrm>
          <a:off x="6610350" y="190500"/>
          <a:ext cx="676275" cy="38766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257300"/>
          <a:ext cx="6667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66750" y="1257300"/>
          <a:ext cx="10953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762125" y="1257300"/>
          <a:ext cx="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762125" y="1257300"/>
          <a:ext cx="13620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24200" y="1257300"/>
          <a:ext cx="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24200" y="1257300"/>
          <a:ext cx="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124200" y="1257300"/>
          <a:ext cx="10953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0" y="190500"/>
          <a:ext cx="6448425" cy="295275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SISTEMA DE CORREÇÃO MONETÁRIA - IGPM</a:t>
          </a:r>
        </a:p>
      </xdr:txBody>
    </xdr:sp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0" y="647700"/>
          <a:ext cx="17621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1762125" y="647700"/>
          <a:ext cx="31623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4</xdr:col>
      <xdr:colOff>0</xdr:colOff>
      <xdr:row>4</xdr:row>
      <xdr:rowOff>0</xdr:rowOff>
    </xdr:from>
    <xdr:to>
      <xdr:col>6</xdr:col>
      <xdr:colOff>0</xdr:colOff>
      <xdr:row>5</xdr:row>
      <xdr:rowOff>0</xdr:rowOff>
    </xdr:to>
    <xdr:sp>
      <xdr:nvSpPr>
        <xdr:cNvPr id="11" name="Rectangle 19"/>
        <xdr:cNvSpPr>
          <a:spLocks/>
        </xdr:cNvSpPr>
      </xdr:nvSpPr>
      <xdr:spPr>
        <a:xfrm>
          <a:off x="4219575" y="809625"/>
          <a:ext cx="14763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5</xdr:row>
      <xdr:rowOff>0</xdr:rowOff>
    </xdr:to>
    <xdr:sp>
      <xdr:nvSpPr>
        <xdr:cNvPr id="12" name="Rectangle 20"/>
        <xdr:cNvSpPr>
          <a:spLocks/>
        </xdr:cNvSpPr>
      </xdr:nvSpPr>
      <xdr:spPr>
        <a:xfrm>
          <a:off x="5695950" y="809625"/>
          <a:ext cx="7524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1</xdr:col>
      <xdr:colOff>619125</xdr:colOff>
      <xdr:row>191</xdr:row>
      <xdr:rowOff>28575</xdr:rowOff>
    </xdr:from>
    <xdr:to>
      <xdr:col>2</xdr:col>
      <xdr:colOff>581025</xdr:colOff>
      <xdr:row>192</xdr:row>
      <xdr:rowOff>114300</xdr:rowOff>
    </xdr:to>
    <xdr:pic>
      <xdr:nvPicPr>
        <xdr:cNvPr id="13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31251525"/>
          <a:ext cx="1057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191</xdr:row>
      <xdr:rowOff>28575</xdr:rowOff>
    </xdr:from>
    <xdr:to>
      <xdr:col>3</xdr:col>
      <xdr:colOff>590550</xdr:colOff>
      <xdr:row>192</xdr:row>
      <xdr:rowOff>114300</xdr:rowOff>
    </xdr:to>
    <xdr:pic>
      <xdr:nvPicPr>
        <xdr:cNvPr id="14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31251525"/>
          <a:ext cx="1057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952500</xdr:colOff>
      <xdr:row>191</xdr:row>
      <xdr:rowOff>28575</xdr:rowOff>
    </xdr:from>
    <xdr:to>
      <xdr:col>5</xdr:col>
      <xdr:colOff>209550</xdr:colOff>
      <xdr:row>192</xdr:row>
      <xdr:rowOff>114300</xdr:rowOff>
    </xdr:to>
    <xdr:pic>
      <xdr:nvPicPr>
        <xdr:cNvPr id="15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76700" y="31251525"/>
          <a:ext cx="1057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191</xdr:row>
      <xdr:rowOff>19050</xdr:rowOff>
    </xdr:from>
    <xdr:to>
      <xdr:col>6</xdr:col>
      <xdr:colOff>742950</xdr:colOff>
      <xdr:row>192</xdr:row>
      <xdr:rowOff>104775</xdr:rowOff>
    </xdr:to>
    <xdr:pic>
      <xdr:nvPicPr>
        <xdr:cNvPr id="16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81625" y="31242000"/>
          <a:ext cx="1057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193</xdr:row>
      <xdr:rowOff>19050</xdr:rowOff>
    </xdr:from>
    <xdr:to>
      <xdr:col>7</xdr:col>
      <xdr:colOff>9525</xdr:colOff>
      <xdr:row>196</xdr:row>
      <xdr:rowOff>85725</xdr:rowOff>
    </xdr:to>
    <xdr:sp textlink="$C$202">
      <xdr:nvSpPr>
        <xdr:cNvPr id="17" name="Rectangle 26"/>
        <xdr:cNvSpPr>
          <a:spLocks/>
        </xdr:cNvSpPr>
      </xdr:nvSpPr>
      <xdr:spPr>
        <a:xfrm>
          <a:off x="0" y="31565850"/>
          <a:ext cx="6457950" cy="55245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Total Corrigido: 304,69</a:t>
          </a:r>
        </a:p>
      </xdr:txBody>
    </xdr:sp>
    <xdr:clientData/>
  </xdr:twoCellAnchor>
  <xdr:twoCellAnchor editAs="oneCell">
    <xdr:from>
      <xdr:col>0</xdr:col>
      <xdr:colOff>28575</xdr:colOff>
      <xdr:row>191</xdr:row>
      <xdr:rowOff>19050</xdr:rowOff>
    </xdr:from>
    <xdr:to>
      <xdr:col>1</xdr:col>
      <xdr:colOff>419100</xdr:colOff>
      <xdr:row>192</xdr:row>
      <xdr:rowOff>104775</xdr:rowOff>
    </xdr:to>
    <xdr:pic>
      <xdr:nvPicPr>
        <xdr:cNvPr id="18" name="CommandButton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31242000"/>
          <a:ext cx="1057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0</xdr:row>
      <xdr:rowOff>152400</xdr:rowOff>
    </xdr:from>
    <xdr:to>
      <xdr:col>8</xdr:col>
      <xdr:colOff>85725</xdr:colOff>
      <xdr:row>1</xdr:row>
      <xdr:rowOff>238125</xdr:rowOff>
    </xdr:to>
    <xdr:pic>
      <xdr:nvPicPr>
        <xdr:cNvPr id="19" name="CommandButton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77025" y="152400"/>
          <a:ext cx="5334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504825</xdr:colOff>
      <xdr:row>7</xdr:row>
      <xdr:rowOff>57150</xdr:rowOff>
    </xdr:from>
    <xdr:to>
      <xdr:col>6</xdr:col>
      <xdr:colOff>571500</xdr:colOff>
      <xdr:row>19</xdr:row>
      <xdr:rowOff>38100</xdr:rowOff>
    </xdr:to>
    <xdr:sp textlink="K9">
      <xdr:nvSpPr>
        <xdr:cNvPr id="20" name="AutoShape 51"/>
        <xdr:cNvSpPr>
          <a:spLocks/>
        </xdr:cNvSpPr>
      </xdr:nvSpPr>
      <xdr:spPr>
        <a:xfrm>
          <a:off x="4724400" y="1476375"/>
          <a:ext cx="1543050" cy="1924050"/>
        </a:xfrm>
        <a:prstGeom prst="foldedCorner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52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1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71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9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09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6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66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85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85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2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42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0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3000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38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338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0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490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09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26</xdr:row>
      <xdr:rowOff>0</xdr:rowOff>
    </xdr:from>
    <xdr:to>
      <xdr:col>4</xdr:col>
      <xdr:colOff>19050</xdr:colOff>
      <xdr:row>26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5095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19050</xdr:colOff>
      <xdr:row>27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86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19050</xdr:colOff>
      <xdr:row>27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5286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19050</xdr:colOff>
      <xdr:row>28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76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19050</xdr:colOff>
      <xdr:row>28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5476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0</xdr:col>
      <xdr:colOff>19050</xdr:colOff>
      <xdr:row>29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667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19050</xdr:colOff>
      <xdr:row>29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5667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0</xdr:col>
      <xdr:colOff>19050</xdr:colOff>
      <xdr:row>30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857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19050</xdr:colOff>
      <xdr:row>30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5857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0</xdr:col>
      <xdr:colOff>19050</xdr:colOff>
      <xdr:row>31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048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19050</xdr:colOff>
      <xdr:row>31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6048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0</xdr:col>
      <xdr:colOff>19050</xdr:colOff>
      <xdr:row>32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238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32</xdr:row>
      <xdr:rowOff>0</xdr:rowOff>
    </xdr:from>
    <xdr:to>
      <xdr:col>4</xdr:col>
      <xdr:colOff>19050</xdr:colOff>
      <xdr:row>32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6238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0</xdr:col>
      <xdr:colOff>19050</xdr:colOff>
      <xdr:row>33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429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33</xdr:row>
      <xdr:rowOff>0</xdr:rowOff>
    </xdr:from>
    <xdr:to>
      <xdr:col>4</xdr:col>
      <xdr:colOff>19050</xdr:colOff>
      <xdr:row>33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6429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0</xdr:col>
      <xdr:colOff>19050</xdr:colOff>
      <xdr:row>34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619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4</xdr:col>
      <xdr:colOff>19050</xdr:colOff>
      <xdr:row>34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6619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19050</xdr:colOff>
      <xdr:row>35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810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19050</xdr:colOff>
      <xdr:row>35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6810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0</xdr:col>
      <xdr:colOff>19050</xdr:colOff>
      <xdr:row>36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000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19050</xdr:colOff>
      <xdr:row>36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7000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19050</xdr:colOff>
      <xdr:row>37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191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37</xdr:row>
      <xdr:rowOff>0</xdr:rowOff>
    </xdr:from>
    <xdr:to>
      <xdr:col>4</xdr:col>
      <xdr:colOff>19050</xdr:colOff>
      <xdr:row>37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7191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0</xdr:col>
      <xdr:colOff>19050</xdr:colOff>
      <xdr:row>38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381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19050</xdr:colOff>
      <xdr:row>38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7381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0</xdr:col>
      <xdr:colOff>19050</xdr:colOff>
      <xdr:row>39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572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39</xdr:row>
      <xdr:rowOff>0</xdr:rowOff>
    </xdr:from>
    <xdr:to>
      <xdr:col>4</xdr:col>
      <xdr:colOff>19050</xdr:colOff>
      <xdr:row>39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7572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0</xdr:col>
      <xdr:colOff>19050</xdr:colOff>
      <xdr:row>40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62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40</xdr:row>
      <xdr:rowOff>0</xdr:rowOff>
    </xdr:from>
    <xdr:to>
      <xdr:col>4</xdr:col>
      <xdr:colOff>19050</xdr:colOff>
      <xdr:row>40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7762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0</xdr:col>
      <xdr:colOff>19050</xdr:colOff>
      <xdr:row>41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953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4</xdr:col>
      <xdr:colOff>19050</xdr:colOff>
      <xdr:row>41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7953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0</xdr:col>
      <xdr:colOff>19050</xdr:colOff>
      <xdr:row>42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143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4</xdr:col>
      <xdr:colOff>19050</xdr:colOff>
      <xdr:row>42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8143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0</xdr:col>
      <xdr:colOff>19050</xdr:colOff>
      <xdr:row>43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334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43</xdr:row>
      <xdr:rowOff>0</xdr:rowOff>
    </xdr:from>
    <xdr:to>
      <xdr:col>4</xdr:col>
      <xdr:colOff>19050</xdr:colOff>
      <xdr:row>43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8334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0</xdr:col>
      <xdr:colOff>19050</xdr:colOff>
      <xdr:row>44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24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4</xdr:col>
      <xdr:colOff>19050</xdr:colOff>
      <xdr:row>44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8524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19050</xdr:colOff>
      <xdr:row>45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715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45</xdr:row>
      <xdr:rowOff>0</xdr:rowOff>
    </xdr:from>
    <xdr:to>
      <xdr:col>4</xdr:col>
      <xdr:colOff>19050</xdr:colOff>
      <xdr:row>45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8715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0</xdr:col>
      <xdr:colOff>19050</xdr:colOff>
      <xdr:row>46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905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46</xdr:row>
      <xdr:rowOff>0</xdr:rowOff>
    </xdr:from>
    <xdr:to>
      <xdr:col>4</xdr:col>
      <xdr:colOff>19050</xdr:colOff>
      <xdr:row>46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8905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19050</xdr:colOff>
      <xdr:row>47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096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4</xdr:col>
      <xdr:colOff>19050</xdr:colOff>
      <xdr:row>47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9096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0</xdr:col>
      <xdr:colOff>19050</xdr:colOff>
      <xdr:row>48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286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19050</xdr:colOff>
      <xdr:row>48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9286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19050</xdr:colOff>
      <xdr:row>49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477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49</xdr:row>
      <xdr:rowOff>0</xdr:rowOff>
    </xdr:from>
    <xdr:to>
      <xdr:col>4</xdr:col>
      <xdr:colOff>19050</xdr:colOff>
      <xdr:row>49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9477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19050</xdr:colOff>
      <xdr:row>50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667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19050</xdr:colOff>
      <xdr:row>50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9667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19050</xdr:colOff>
      <xdr:row>51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858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4</xdr:col>
      <xdr:colOff>19050</xdr:colOff>
      <xdr:row>51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9858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048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52</xdr:row>
      <xdr:rowOff>0</xdr:rowOff>
    </xdr:from>
    <xdr:to>
      <xdr:col>4</xdr:col>
      <xdr:colOff>19050</xdr:colOff>
      <xdr:row>52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0048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239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4</xdr:col>
      <xdr:colOff>19050</xdr:colOff>
      <xdr:row>53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0239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19050</xdr:colOff>
      <xdr:row>54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429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54</xdr:row>
      <xdr:rowOff>0</xdr:rowOff>
    </xdr:from>
    <xdr:to>
      <xdr:col>4</xdr:col>
      <xdr:colOff>19050</xdr:colOff>
      <xdr:row>54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0429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19050</xdr:colOff>
      <xdr:row>55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620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55</xdr:row>
      <xdr:rowOff>0</xdr:rowOff>
    </xdr:from>
    <xdr:to>
      <xdr:col>4</xdr:col>
      <xdr:colOff>19050</xdr:colOff>
      <xdr:row>55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0620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19050</xdr:colOff>
      <xdr:row>56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10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19050</xdr:colOff>
      <xdr:row>56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0810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19050</xdr:colOff>
      <xdr:row>57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1001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57</xdr:row>
      <xdr:rowOff>0</xdr:rowOff>
    </xdr:from>
    <xdr:to>
      <xdr:col>4</xdr:col>
      <xdr:colOff>19050</xdr:colOff>
      <xdr:row>57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1001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19050</xdr:colOff>
      <xdr:row>58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1191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58</xdr:row>
      <xdr:rowOff>0</xdr:rowOff>
    </xdr:from>
    <xdr:to>
      <xdr:col>4</xdr:col>
      <xdr:colOff>19050</xdr:colOff>
      <xdr:row>58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1191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19050</xdr:colOff>
      <xdr:row>59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1382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59</xdr:row>
      <xdr:rowOff>0</xdr:rowOff>
    </xdr:from>
    <xdr:to>
      <xdr:col>4</xdr:col>
      <xdr:colOff>19050</xdr:colOff>
      <xdr:row>59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1382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19050</xdr:colOff>
      <xdr:row>60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1572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60</xdr:row>
      <xdr:rowOff>0</xdr:rowOff>
    </xdr:from>
    <xdr:to>
      <xdr:col>4</xdr:col>
      <xdr:colOff>19050</xdr:colOff>
      <xdr:row>60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1572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19050</xdr:colOff>
      <xdr:row>61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1763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61</xdr:row>
      <xdr:rowOff>0</xdr:rowOff>
    </xdr:from>
    <xdr:to>
      <xdr:col>4</xdr:col>
      <xdr:colOff>19050</xdr:colOff>
      <xdr:row>61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1763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19050</xdr:colOff>
      <xdr:row>62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1953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62</xdr:row>
      <xdr:rowOff>0</xdr:rowOff>
    </xdr:from>
    <xdr:to>
      <xdr:col>4</xdr:col>
      <xdr:colOff>19050</xdr:colOff>
      <xdr:row>62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1953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19050</xdr:colOff>
      <xdr:row>63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144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63</xdr:row>
      <xdr:rowOff>0</xdr:rowOff>
    </xdr:from>
    <xdr:to>
      <xdr:col>4</xdr:col>
      <xdr:colOff>19050</xdr:colOff>
      <xdr:row>63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2144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19050</xdr:colOff>
      <xdr:row>64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334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64</xdr:row>
      <xdr:rowOff>0</xdr:rowOff>
    </xdr:from>
    <xdr:to>
      <xdr:col>4</xdr:col>
      <xdr:colOff>19050</xdr:colOff>
      <xdr:row>64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2334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19050</xdr:colOff>
      <xdr:row>65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525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19050</xdr:colOff>
      <xdr:row>65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2525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19050</xdr:colOff>
      <xdr:row>66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715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66</xdr:row>
      <xdr:rowOff>0</xdr:rowOff>
    </xdr:from>
    <xdr:to>
      <xdr:col>4</xdr:col>
      <xdr:colOff>19050</xdr:colOff>
      <xdr:row>66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2715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9525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906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67</xdr:row>
      <xdr:rowOff>0</xdr:rowOff>
    </xdr:from>
    <xdr:to>
      <xdr:col>4</xdr:col>
      <xdr:colOff>19050</xdr:colOff>
      <xdr:row>67</xdr:row>
      <xdr:rowOff>9525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2906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9525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3096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19050</xdr:colOff>
      <xdr:row>68</xdr:row>
      <xdr:rowOff>9525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3096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19050</xdr:colOff>
      <xdr:row>69</xdr:row>
      <xdr:rowOff>9525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3287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69</xdr:row>
      <xdr:rowOff>0</xdr:rowOff>
    </xdr:from>
    <xdr:to>
      <xdr:col>4</xdr:col>
      <xdr:colOff>19050</xdr:colOff>
      <xdr:row>69</xdr:row>
      <xdr:rowOff>9525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3287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19050</xdr:colOff>
      <xdr:row>70</xdr:row>
      <xdr:rowOff>9525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3477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19050</xdr:colOff>
      <xdr:row>70</xdr:row>
      <xdr:rowOff>9525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3477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19050</xdr:colOff>
      <xdr:row>71</xdr:row>
      <xdr:rowOff>9525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3668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19050</xdr:colOff>
      <xdr:row>71</xdr:row>
      <xdr:rowOff>9525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3668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19050</xdr:colOff>
      <xdr:row>72</xdr:row>
      <xdr:rowOff>9525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3858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72</xdr:row>
      <xdr:rowOff>0</xdr:rowOff>
    </xdr:from>
    <xdr:to>
      <xdr:col>4</xdr:col>
      <xdr:colOff>19050</xdr:colOff>
      <xdr:row>72</xdr:row>
      <xdr:rowOff>9525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3858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19050</xdr:colOff>
      <xdr:row>73</xdr:row>
      <xdr:rowOff>9525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4049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73</xdr:row>
      <xdr:rowOff>0</xdr:rowOff>
    </xdr:from>
    <xdr:to>
      <xdr:col>4</xdr:col>
      <xdr:colOff>19050</xdr:colOff>
      <xdr:row>73</xdr:row>
      <xdr:rowOff>9525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4049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19050</xdr:colOff>
      <xdr:row>74</xdr:row>
      <xdr:rowOff>9525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4239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19050</xdr:colOff>
      <xdr:row>74</xdr:row>
      <xdr:rowOff>9525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4239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19050</xdr:colOff>
      <xdr:row>75</xdr:row>
      <xdr:rowOff>9525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4430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75</xdr:row>
      <xdr:rowOff>0</xdr:rowOff>
    </xdr:from>
    <xdr:to>
      <xdr:col>4</xdr:col>
      <xdr:colOff>19050</xdr:colOff>
      <xdr:row>75</xdr:row>
      <xdr:rowOff>9525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4430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19050</xdr:colOff>
      <xdr:row>76</xdr:row>
      <xdr:rowOff>9525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4620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19050</xdr:colOff>
      <xdr:row>76</xdr:row>
      <xdr:rowOff>9525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4620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19050</xdr:colOff>
      <xdr:row>77</xdr:row>
      <xdr:rowOff>9525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4811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77</xdr:row>
      <xdr:rowOff>0</xdr:rowOff>
    </xdr:from>
    <xdr:to>
      <xdr:col>4</xdr:col>
      <xdr:colOff>19050</xdr:colOff>
      <xdr:row>77</xdr:row>
      <xdr:rowOff>9525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4811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19050</xdr:colOff>
      <xdr:row>78</xdr:row>
      <xdr:rowOff>9525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001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78</xdr:row>
      <xdr:rowOff>0</xdr:rowOff>
    </xdr:from>
    <xdr:to>
      <xdr:col>4</xdr:col>
      <xdr:colOff>19050</xdr:colOff>
      <xdr:row>78</xdr:row>
      <xdr:rowOff>9525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5001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19050</xdr:colOff>
      <xdr:row>79</xdr:row>
      <xdr:rowOff>9525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192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19050</xdr:colOff>
      <xdr:row>79</xdr:row>
      <xdr:rowOff>9525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5192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19050</xdr:colOff>
      <xdr:row>80</xdr:row>
      <xdr:rowOff>9525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382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19050</xdr:colOff>
      <xdr:row>80</xdr:row>
      <xdr:rowOff>9525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5382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573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81</xdr:row>
      <xdr:rowOff>0</xdr:rowOff>
    </xdr:from>
    <xdr:to>
      <xdr:col>4</xdr:col>
      <xdr:colOff>19050</xdr:colOff>
      <xdr:row>81</xdr:row>
      <xdr:rowOff>9525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5573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19050</xdr:colOff>
      <xdr:row>82</xdr:row>
      <xdr:rowOff>9525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763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82</xdr:row>
      <xdr:rowOff>0</xdr:rowOff>
    </xdr:from>
    <xdr:to>
      <xdr:col>4</xdr:col>
      <xdr:colOff>19050</xdr:colOff>
      <xdr:row>82</xdr:row>
      <xdr:rowOff>9525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5763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19050</xdr:colOff>
      <xdr:row>83</xdr:row>
      <xdr:rowOff>9525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954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19050</xdr:colOff>
      <xdr:row>83</xdr:row>
      <xdr:rowOff>9525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5954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19050</xdr:colOff>
      <xdr:row>84</xdr:row>
      <xdr:rowOff>9525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144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84</xdr:row>
      <xdr:rowOff>0</xdr:rowOff>
    </xdr:from>
    <xdr:to>
      <xdr:col>4</xdr:col>
      <xdr:colOff>19050</xdr:colOff>
      <xdr:row>84</xdr:row>
      <xdr:rowOff>9525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6144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19050</xdr:colOff>
      <xdr:row>85</xdr:row>
      <xdr:rowOff>9525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335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85</xdr:row>
      <xdr:rowOff>0</xdr:rowOff>
    </xdr:from>
    <xdr:to>
      <xdr:col>4</xdr:col>
      <xdr:colOff>19050</xdr:colOff>
      <xdr:row>85</xdr:row>
      <xdr:rowOff>9525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6335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19050</xdr:colOff>
      <xdr:row>86</xdr:row>
      <xdr:rowOff>9525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525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86</xdr:row>
      <xdr:rowOff>0</xdr:rowOff>
    </xdr:from>
    <xdr:to>
      <xdr:col>4</xdr:col>
      <xdr:colOff>19050</xdr:colOff>
      <xdr:row>86</xdr:row>
      <xdr:rowOff>9525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6525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19050</xdr:colOff>
      <xdr:row>87</xdr:row>
      <xdr:rowOff>9525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716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87</xdr:row>
      <xdr:rowOff>0</xdr:rowOff>
    </xdr:from>
    <xdr:to>
      <xdr:col>4</xdr:col>
      <xdr:colOff>19050</xdr:colOff>
      <xdr:row>87</xdr:row>
      <xdr:rowOff>9525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6716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19050</xdr:colOff>
      <xdr:row>88</xdr:row>
      <xdr:rowOff>9525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906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88</xdr:row>
      <xdr:rowOff>0</xdr:rowOff>
    </xdr:from>
    <xdr:to>
      <xdr:col>4</xdr:col>
      <xdr:colOff>19050</xdr:colOff>
      <xdr:row>88</xdr:row>
      <xdr:rowOff>9525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6906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19050</xdr:colOff>
      <xdr:row>89</xdr:row>
      <xdr:rowOff>9525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7097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89</xdr:row>
      <xdr:rowOff>0</xdr:rowOff>
    </xdr:from>
    <xdr:to>
      <xdr:col>4</xdr:col>
      <xdr:colOff>19050</xdr:colOff>
      <xdr:row>89</xdr:row>
      <xdr:rowOff>9525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7097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19050</xdr:colOff>
      <xdr:row>90</xdr:row>
      <xdr:rowOff>9525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7287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90</xdr:row>
      <xdr:rowOff>0</xdr:rowOff>
    </xdr:from>
    <xdr:to>
      <xdr:col>4</xdr:col>
      <xdr:colOff>19050</xdr:colOff>
      <xdr:row>90</xdr:row>
      <xdr:rowOff>9525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7287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19050</xdr:colOff>
      <xdr:row>91</xdr:row>
      <xdr:rowOff>9525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7478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91</xdr:row>
      <xdr:rowOff>0</xdr:rowOff>
    </xdr:from>
    <xdr:to>
      <xdr:col>4</xdr:col>
      <xdr:colOff>19050</xdr:colOff>
      <xdr:row>91</xdr:row>
      <xdr:rowOff>9525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7478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19050</xdr:colOff>
      <xdr:row>92</xdr:row>
      <xdr:rowOff>9525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7668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92</xdr:row>
      <xdr:rowOff>0</xdr:rowOff>
    </xdr:from>
    <xdr:to>
      <xdr:col>4</xdr:col>
      <xdr:colOff>19050</xdr:colOff>
      <xdr:row>92</xdr:row>
      <xdr:rowOff>9525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7668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19050</xdr:colOff>
      <xdr:row>93</xdr:row>
      <xdr:rowOff>9525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7859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93</xdr:row>
      <xdr:rowOff>0</xdr:rowOff>
    </xdr:from>
    <xdr:to>
      <xdr:col>4</xdr:col>
      <xdr:colOff>19050</xdr:colOff>
      <xdr:row>93</xdr:row>
      <xdr:rowOff>9525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7859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19050</xdr:colOff>
      <xdr:row>94</xdr:row>
      <xdr:rowOff>9525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8049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94</xdr:row>
      <xdr:rowOff>0</xdr:rowOff>
    </xdr:from>
    <xdr:to>
      <xdr:col>4</xdr:col>
      <xdr:colOff>19050</xdr:colOff>
      <xdr:row>94</xdr:row>
      <xdr:rowOff>9525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8049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19050</xdr:colOff>
      <xdr:row>95</xdr:row>
      <xdr:rowOff>9525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8240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19050</xdr:colOff>
      <xdr:row>95</xdr:row>
      <xdr:rowOff>9525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8240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19050</xdr:colOff>
      <xdr:row>96</xdr:row>
      <xdr:rowOff>9525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8430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19050</xdr:colOff>
      <xdr:row>96</xdr:row>
      <xdr:rowOff>9525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8430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19050</xdr:colOff>
      <xdr:row>97</xdr:row>
      <xdr:rowOff>9525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8621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97</xdr:row>
      <xdr:rowOff>0</xdr:rowOff>
    </xdr:from>
    <xdr:to>
      <xdr:col>4</xdr:col>
      <xdr:colOff>19050</xdr:colOff>
      <xdr:row>97</xdr:row>
      <xdr:rowOff>9525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8621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19050</xdr:colOff>
      <xdr:row>98</xdr:row>
      <xdr:rowOff>9525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8811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4</xdr:col>
      <xdr:colOff>19050</xdr:colOff>
      <xdr:row>98</xdr:row>
      <xdr:rowOff>9525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8811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19050</xdr:colOff>
      <xdr:row>99</xdr:row>
      <xdr:rowOff>9525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9002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99</xdr:row>
      <xdr:rowOff>0</xdr:rowOff>
    </xdr:from>
    <xdr:to>
      <xdr:col>4</xdr:col>
      <xdr:colOff>19050</xdr:colOff>
      <xdr:row>99</xdr:row>
      <xdr:rowOff>9525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9002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19050</xdr:colOff>
      <xdr:row>100</xdr:row>
      <xdr:rowOff>9525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9192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19050</xdr:colOff>
      <xdr:row>100</xdr:row>
      <xdr:rowOff>9525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9192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19050</xdr:colOff>
      <xdr:row>101</xdr:row>
      <xdr:rowOff>9525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9383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19050</xdr:colOff>
      <xdr:row>101</xdr:row>
      <xdr:rowOff>9525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9383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19050</xdr:colOff>
      <xdr:row>102</xdr:row>
      <xdr:rowOff>9525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9573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19050</xdr:colOff>
      <xdr:row>102</xdr:row>
      <xdr:rowOff>9525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9573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19050</xdr:colOff>
      <xdr:row>103</xdr:row>
      <xdr:rowOff>9525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9764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19050</xdr:colOff>
      <xdr:row>103</xdr:row>
      <xdr:rowOff>9525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9764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19050</xdr:colOff>
      <xdr:row>104</xdr:row>
      <xdr:rowOff>9525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9954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19050</xdr:colOff>
      <xdr:row>104</xdr:row>
      <xdr:rowOff>9525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19954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19050</xdr:colOff>
      <xdr:row>105</xdr:row>
      <xdr:rowOff>9525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0145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19050</xdr:colOff>
      <xdr:row>105</xdr:row>
      <xdr:rowOff>9525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0145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19050</xdr:colOff>
      <xdr:row>106</xdr:row>
      <xdr:rowOff>9525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0335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19050</xdr:colOff>
      <xdr:row>106</xdr:row>
      <xdr:rowOff>9525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0335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19050</xdr:colOff>
      <xdr:row>107</xdr:row>
      <xdr:rowOff>9525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0526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19050</xdr:colOff>
      <xdr:row>107</xdr:row>
      <xdr:rowOff>9525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0526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19050</xdr:colOff>
      <xdr:row>108</xdr:row>
      <xdr:rowOff>9525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0716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19050</xdr:colOff>
      <xdr:row>108</xdr:row>
      <xdr:rowOff>9525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0716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19050</xdr:colOff>
      <xdr:row>109</xdr:row>
      <xdr:rowOff>9525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0907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19050</xdr:colOff>
      <xdr:row>109</xdr:row>
      <xdr:rowOff>9525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0907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19050</xdr:colOff>
      <xdr:row>110</xdr:row>
      <xdr:rowOff>9525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1097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19050</xdr:colOff>
      <xdr:row>110</xdr:row>
      <xdr:rowOff>9525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1097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0</xdr:col>
      <xdr:colOff>19050</xdr:colOff>
      <xdr:row>111</xdr:row>
      <xdr:rowOff>9525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1288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19050</xdr:colOff>
      <xdr:row>111</xdr:row>
      <xdr:rowOff>9525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1288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19050</xdr:colOff>
      <xdr:row>112</xdr:row>
      <xdr:rowOff>9525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1478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112</xdr:row>
      <xdr:rowOff>0</xdr:rowOff>
    </xdr:from>
    <xdr:to>
      <xdr:col>4</xdr:col>
      <xdr:colOff>19050</xdr:colOff>
      <xdr:row>112</xdr:row>
      <xdr:rowOff>9525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1478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113</xdr:row>
      <xdr:rowOff>0</xdr:rowOff>
    </xdr:from>
    <xdr:to>
      <xdr:col>0</xdr:col>
      <xdr:colOff>19050</xdr:colOff>
      <xdr:row>113</xdr:row>
      <xdr:rowOff>9525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1669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19050</xdr:colOff>
      <xdr:row>113</xdr:row>
      <xdr:rowOff>9525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1669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19050</xdr:colOff>
      <xdr:row>114</xdr:row>
      <xdr:rowOff>9525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1859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19050</xdr:colOff>
      <xdr:row>114</xdr:row>
      <xdr:rowOff>9525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1859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0</xdr:col>
      <xdr:colOff>19050</xdr:colOff>
      <xdr:row>115</xdr:row>
      <xdr:rowOff>9525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2050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19050</xdr:colOff>
      <xdr:row>115</xdr:row>
      <xdr:rowOff>9525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2050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19050</xdr:colOff>
      <xdr:row>116</xdr:row>
      <xdr:rowOff>9525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2240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19050</xdr:colOff>
      <xdr:row>116</xdr:row>
      <xdr:rowOff>9525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2240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2431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19050</xdr:colOff>
      <xdr:row>117</xdr:row>
      <xdr:rowOff>9525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2431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19050</xdr:colOff>
      <xdr:row>118</xdr:row>
      <xdr:rowOff>9525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2621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118</xdr:row>
      <xdr:rowOff>0</xdr:rowOff>
    </xdr:from>
    <xdr:to>
      <xdr:col>4</xdr:col>
      <xdr:colOff>19050</xdr:colOff>
      <xdr:row>118</xdr:row>
      <xdr:rowOff>9525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2621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119</xdr:row>
      <xdr:rowOff>0</xdr:rowOff>
    </xdr:from>
    <xdr:to>
      <xdr:col>0</xdr:col>
      <xdr:colOff>19050</xdr:colOff>
      <xdr:row>119</xdr:row>
      <xdr:rowOff>9525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2812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19050</xdr:colOff>
      <xdr:row>119</xdr:row>
      <xdr:rowOff>9525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2812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0</xdr:col>
      <xdr:colOff>19050</xdr:colOff>
      <xdr:row>120</xdr:row>
      <xdr:rowOff>9525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3002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19050</xdr:colOff>
      <xdr:row>120</xdr:row>
      <xdr:rowOff>9525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3002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0</xdr:col>
      <xdr:colOff>19050</xdr:colOff>
      <xdr:row>121</xdr:row>
      <xdr:rowOff>9525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3193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19050</xdr:colOff>
      <xdr:row>121</xdr:row>
      <xdr:rowOff>9525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3193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19050</xdr:colOff>
      <xdr:row>122</xdr:row>
      <xdr:rowOff>9525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3383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19050</xdr:colOff>
      <xdr:row>122</xdr:row>
      <xdr:rowOff>9525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3383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123</xdr:row>
      <xdr:rowOff>0</xdr:rowOff>
    </xdr:from>
    <xdr:to>
      <xdr:col>0</xdr:col>
      <xdr:colOff>19050</xdr:colOff>
      <xdr:row>123</xdr:row>
      <xdr:rowOff>9525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3574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19050</xdr:colOff>
      <xdr:row>123</xdr:row>
      <xdr:rowOff>9525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3574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124</xdr:row>
      <xdr:rowOff>0</xdr:rowOff>
    </xdr:from>
    <xdr:to>
      <xdr:col>0</xdr:col>
      <xdr:colOff>19050</xdr:colOff>
      <xdr:row>124</xdr:row>
      <xdr:rowOff>9525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3764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124</xdr:row>
      <xdr:rowOff>0</xdr:rowOff>
    </xdr:from>
    <xdr:to>
      <xdr:col>4</xdr:col>
      <xdr:colOff>19050</xdr:colOff>
      <xdr:row>124</xdr:row>
      <xdr:rowOff>9525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3764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125</xdr:row>
      <xdr:rowOff>0</xdr:rowOff>
    </xdr:from>
    <xdr:to>
      <xdr:col>0</xdr:col>
      <xdr:colOff>19050</xdr:colOff>
      <xdr:row>125</xdr:row>
      <xdr:rowOff>9525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3955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125</xdr:row>
      <xdr:rowOff>0</xdr:rowOff>
    </xdr:from>
    <xdr:to>
      <xdr:col>4</xdr:col>
      <xdr:colOff>19050</xdr:colOff>
      <xdr:row>125</xdr:row>
      <xdr:rowOff>9525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3955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0</xdr:col>
      <xdr:colOff>19050</xdr:colOff>
      <xdr:row>126</xdr:row>
      <xdr:rowOff>9525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145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126</xdr:row>
      <xdr:rowOff>0</xdr:rowOff>
    </xdr:from>
    <xdr:to>
      <xdr:col>4</xdr:col>
      <xdr:colOff>19050</xdr:colOff>
      <xdr:row>126</xdr:row>
      <xdr:rowOff>9525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4145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127</xdr:row>
      <xdr:rowOff>0</xdr:rowOff>
    </xdr:from>
    <xdr:to>
      <xdr:col>0</xdr:col>
      <xdr:colOff>19050</xdr:colOff>
      <xdr:row>127</xdr:row>
      <xdr:rowOff>9525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336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19050</xdr:colOff>
      <xdr:row>127</xdr:row>
      <xdr:rowOff>9525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4336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19050</xdr:colOff>
      <xdr:row>128</xdr:row>
      <xdr:rowOff>9525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526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19050</xdr:colOff>
      <xdr:row>128</xdr:row>
      <xdr:rowOff>9525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4526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19050</xdr:colOff>
      <xdr:row>129</xdr:row>
      <xdr:rowOff>9525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717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19050</xdr:colOff>
      <xdr:row>129</xdr:row>
      <xdr:rowOff>9525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4717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130</xdr:row>
      <xdr:rowOff>0</xdr:rowOff>
    </xdr:from>
    <xdr:to>
      <xdr:col>0</xdr:col>
      <xdr:colOff>19050</xdr:colOff>
      <xdr:row>130</xdr:row>
      <xdr:rowOff>9525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907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19050</xdr:colOff>
      <xdr:row>130</xdr:row>
      <xdr:rowOff>9525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4907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19050</xdr:colOff>
      <xdr:row>131</xdr:row>
      <xdr:rowOff>9525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5098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19050</xdr:colOff>
      <xdr:row>131</xdr:row>
      <xdr:rowOff>9525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5098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19050</xdr:colOff>
      <xdr:row>132</xdr:row>
      <xdr:rowOff>9525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5288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19050</xdr:colOff>
      <xdr:row>132</xdr:row>
      <xdr:rowOff>9525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5288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19050</xdr:colOff>
      <xdr:row>133</xdr:row>
      <xdr:rowOff>9525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5479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19050</xdr:colOff>
      <xdr:row>133</xdr:row>
      <xdr:rowOff>9525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5479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19050</xdr:colOff>
      <xdr:row>134</xdr:row>
      <xdr:rowOff>9525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5669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19050</xdr:colOff>
      <xdr:row>134</xdr:row>
      <xdr:rowOff>9525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5669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19050</xdr:colOff>
      <xdr:row>135</xdr:row>
      <xdr:rowOff>9525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5860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19050</xdr:colOff>
      <xdr:row>135</xdr:row>
      <xdr:rowOff>9525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5860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19050</xdr:colOff>
      <xdr:row>136</xdr:row>
      <xdr:rowOff>9525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6050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19050</xdr:colOff>
      <xdr:row>136</xdr:row>
      <xdr:rowOff>9525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6050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0</xdr:col>
      <xdr:colOff>19050</xdr:colOff>
      <xdr:row>137</xdr:row>
      <xdr:rowOff>9525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6241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19050</xdr:colOff>
      <xdr:row>137</xdr:row>
      <xdr:rowOff>9525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6241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138</xdr:row>
      <xdr:rowOff>0</xdr:rowOff>
    </xdr:from>
    <xdr:to>
      <xdr:col>0</xdr:col>
      <xdr:colOff>19050</xdr:colOff>
      <xdr:row>138</xdr:row>
      <xdr:rowOff>9525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6431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19050</xdr:colOff>
      <xdr:row>138</xdr:row>
      <xdr:rowOff>9525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6431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139</xdr:row>
      <xdr:rowOff>0</xdr:rowOff>
    </xdr:from>
    <xdr:to>
      <xdr:col>0</xdr:col>
      <xdr:colOff>19050</xdr:colOff>
      <xdr:row>139</xdr:row>
      <xdr:rowOff>9525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6622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19050</xdr:colOff>
      <xdr:row>139</xdr:row>
      <xdr:rowOff>9525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6622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140</xdr:row>
      <xdr:rowOff>0</xdr:rowOff>
    </xdr:from>
    <xdr:to>
      <xdr:col>0</xdr:col>
      <xdr:colOff>19050</xdr:colOff>
      <xdr:row>140</xdr:row>
      <xdr:rowOff>9525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6812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19050</xdr:colOff>
      <xdr:row>140</xdr:row>
      <xdr:rowOff>9525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6812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19050</xdr:colOff>
      <xdr:row>141</xdr:row>
      <xdr:rowOff>9525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7003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19050</xdr:colOff>
      <xdr:row>141</xdr:row>
      <xdr:rowOff>9525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7003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7193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19050</xdr:colOff>
      <xdr:row>142</xdr:row>
      <xdr:rowOff>9525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7193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143</xdr:row>
      <xdr:rowOff>0</xdr:rowOff>
    </xdr:from>
    <xdr:to>
      <xdr:col>0</xdr:col>
      <xdr:colOff>19050</xdr:colOff>
      <xdr:row>143</xdr:row>
      <xdr:rowOff>9525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7384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143</xdr:row>
      <xdr:rowOff>0</xdr:rowOff>
    </xdr:from>
    <xdr:to>
      <xdr:col>4</xdr:col>
      <xdr:colOff>19050</xdr:colOff>
      <xdr:row>143</xdr:row>
      <xdr:rowOff>9525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7384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144</xdr:row>
      <xdr:rowOff>0</xdr:rowOff>
    </xdr:from>
    <xdr:to>
      <xdr:col>0</xdr:col>
      <xdr:colOff>19050</xdr:colOff>
      <xdr:row>144</xdr:row>
      <xdr:rowOff>9525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7574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144</xdr:row>
      <xdr:rowOff>0</xdr:rowOff>
    </xdr:from>
    <xdr:to>
      <xdr:col>4</xdr:col>
      <xdr:colOff>19050</xdr:colOff>
      <xdr:row>144</xdr:row>
      <xdr:rowOff>9525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7574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19050</xdr:colOff>
      <xdr:row>145</xdr:row>
      <xdr:rowOff>9525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7765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145</xdr:row>
      <xdr:rowOff>0</xdr:rowOff>
    </xdr:from>
    <xdr:to>
      <xdr:col>4</xdr:col>
      <xdr:colOff>19050</xdr:colOff>
      <xdr:row>145</xdr:row>
      <xdr:rowOff>9525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7765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0</xdr:col>
      <xdr:colOff>19050</xdr:colOff>
      <xdr:row>146</xdr:row>
      <xdr:rowOff>9525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7955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19050</xdr:colOff>
      <xdr:row>146</xdr:row>
      <xdr:rowOff>9525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7955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0</xdr:col>
      <xdr:colOff>19050</xdr:colOff>
      <xdr:row>147</xdr:row>
      <xdr:rowOff>9525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146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147</xdr:row>
      <xdr:rowOff>0</xdr:rowOff>
    </xdr:from>
    <xdr:to>
      <xdr:col>4</xdr:col>
      <xdr:colOff>19050</xdr:colOff>
      <xdr:row>147</xdr:row>
      <xdr:rowOff>9525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8146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0</xdr:col>
      <xdr:colOff>19050</xdr:colOff>
      <xdr:row>148</xdr:row>
      <xdr:rowOff>9525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336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19050</xdr:colOff>
      <xdr:row>148</xdr:row>
      <xdr:rowOff>9525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8336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0</xdr:col>
      <xdr:colOff>19050</xdr:colOff>
      <xdr:row>149</xdr:row>
      <xdr:rowOff>9525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27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149</xdr:row>
      <xdr:rowOff>0</xdr:rowOff>
    </xdr:from>
    <xdr:to>
      <xdr:col>4</xdr:col>
      <xdr:colOff>19050</xdr:colOff>
      <xdr:row>149</xdr:row>
      <xdr:rowOff>9525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8527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150</xdr:row>
      <xdr:rowOff>0</xdr:rowOff>
    </xdr:from>
    <xdr:to>
      <xdr:col>0</xdr:col>
      <xdr:colOff>19050</xdr:colOff>
      <xdr:row>150</xdr:row>
      <xdr:rowOff>9525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717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150</xdr:row>
      <xdr:rowOff>0</xdr:rowOff>
    </xdr:from>
    <xdr:to>
      <xdr:col>4</xdr:col>
      <xdr:colOff>19050</xdr:colOff>
      <xdr:row>150</xdr:row>
      <xdr:rowOff>9525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8717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151</xdr:row>
      <xdr:rowOff>0</xdr:rowOff>
    </xdr:from>
    <xdr:to>
      <xdr:col>0</xdr:col>
      <xdr:colOff>19050</xdr:colOff>
      <xdr:row>151</xdr:row>
      <xdr:rowOff>9525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908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151</xdr:row>
      <xdr:rowOff>0</xdr:rowOff>
    </xdr:from>
    <xdr:to>
      <xdr:col>4</xdr:col>
      <xdr:colOff>19050</xdr:colOff>
      <xdr:row>151</xdr:row>
      <xdr:rowOff>9525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8908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19050</xdr:colOff>
      <xdr:row>152</xdr:row>
      <xdr:rowOff>9525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098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19050</xdr:colOff>
      <xdr:row>152</xdr:row>
      <xdr:rowOff>9525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9098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19050</xdr:colOff>
      <xdr:row>153</xdr:row>
      <xdr:rowOff>9525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289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153</xdr:row>
      <xdr:rowOff>0</xdr:rowOff>
    </xdr:from>
    <xdr:to>
      <xdr:col>4</xdr:col>
      <xdr:colOff>19050</xdr:colOff>
      <xdr:row>153</xdr:row>
      <xdr:rowOff>9525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29289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9525</xdr:colOff>
      <xdr:row>154</xdr:row>
      <xdr:rowOff>57150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4798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155</xdr:row>
      <xdr:rowOff>0</xdr:rowOff>
    </xdr:from>
    <xdr:to>
      <xdr:col>0</xdr:col>
      <xdr:colOff>9525</xdr:colOff>
      <xdr:row>155</xdr:row>
      <xdr:rowOff>28575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6703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0</xdr:col>
      <xdr:colOff>57150</xdr:colOff>
      <xdr:row>156</xdr:row>
      <xdr:rowOff>57150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86087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19050</xdr:colOff>
      <xdr:row>154</xdr:row>
      <xdr:rowOff>9525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479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155</xdr:row>
      <xdr:rowOff>0</xdr:rowOff>
    </xdr:from>
    <xdr:to>
      <xdr:col>0</xdr:col>
      <xdr:colOff>19050</xdr:colOff>
      <xdr:row>155</xdr:row>
      <xdr:rowOff>9525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670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0</xdr:col>
      <xdr:colOff>19050</xdr:colOff>
      <xdr:row>156</xdr:row>
      <xdr:rowOff>9525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860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157</xdr:row>
      <xdr:rowOff>0</xdr:rowOff>
    </xdr:from>
    <xdr:to>
      <xdr:col>0</xdr:col>
      <xdr:colOff>19050</xdr:colOff>
      <xdr:row>157</xdr:row>
      <xdr:rowOff>9525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51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158</xdr:row>
      <xdr:rowOff>0</xdr:rowOff>
    </xdr:from>
    <xdr:to>
      <xdr:col>0</xdr:col>
      <xdr:colOff>19050</xdr:colOff>
      <xdr:row>158</xdr:row>
      <xdr:rowOff>9525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241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159</xdr:row>
      <xdr:rowOff>0</xdr:rowOff>
    </xdr:from>
    <xdr:to>
      <xdr:col>0</xdr:col>
      <xdr:colOff>19050</xdr:colOff>
      <xdr:row>159</xdr:row>
      <xdr:rowOff>9525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432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19050</xdr:colOff>
      <xdr:row>160</xdr:row>
      <xdr:rowOff>9525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622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161</xdr:row>
      <xdr:rowOff>0</xdr:rowOff>
    </xdr:from>
    <xdr:to>
      <xdr:col>0</xdr:col>
      <xdr:colOff>19050</xdr:colOff>
      <xdr:row>161</xdr:row>
      <xdr:rowOff>9525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813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162</xdr:row>
      <xdr:rowOff>0</xdr:rowOff>
    </xdr:from>
    <xdr:to>
      <xdr:col>0</xdr:col>
      <xdr:colOff>19050</xdr:colOff>
      <xdr:row>162</xdr:row>
      <xdr:rowOff>9525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1003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163</xdr:row>
      <xdr:rowOff>0</xdr:rowOff>
    </xdr:from>
    <xdr:to>
      <xdr:col>0</xdr:col>
      <xdr:colOff>19050</xdr:colOff>
      <xdr:row>163</xdr:row>
      <xdr:rowOff>9525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1194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19050</xdr:colOff>
      <xdr:row>164</xdr:row>
      <xdr:rowOff>9525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1384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165</xdr:row>
      <xdr:rowOff>0</xdr:rowOff>
    </xdr:from>
    <xdr:to>
      <xdr:col>0</xdr:col>
      <xdr:colOff>19050</xdr:colOff>
      <xdr:row>165</xdr:row>
      <xdr:rowOff>9525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1575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19050</xdr:colOff>
      <xdr:row>166</xdr:row>
      <xdr:rowOff>9525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1765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167</xdr:row>
      <xdr:rowOff>0</xdr:rowOff>
    </xdr:from>
    <xdr:to>
      <xdr:col>0</xdr:col>
      <xdr:colOff>19050</xdr:colOff>
      <xdr:row>167</xdr:row>
      <xdr:rowOff>9525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1956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0</xdr:col>
      <xdr:colOff>19050</xdr:colOff>
      <xdr:row>168</xdr:row>
      <xdr:rowOff>9525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146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169</xdr:row>
      <xdr:rowOff>0</xdr:rowOff>
    </xdr:from>
    <xdr:to>
      <xdr:col>0</xdr:col>
      <xdr:colOff>19050</xdr:colOff>
      <xdr:row>169</xdr:row>
      <xdr:rowOff>9525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337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527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0</xdr:col>
      <xdr:colOff>19050</xdr:colOff>
      <xdr:row>171</xdr:row>
      <xdr:rowOff>9525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718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172</xdr:row>
      <xdr:rowOff>0</xdr:rowOff>
    </xdr:from>
    <xdr:to>
      <xdr:col>0</xdr:col>
      <xdr:colOff>19050</xdr:colOff>
      <xdr:row>172</xdr:row>
      <xdr:rowOff>9525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908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173</xdr:row>
      <xdr:rowOff>0</xdr:rowOff>
    </xdr:from>
    <xdr:to>
      <xdr:col>0</xdr:col>
      <xdr:colOff>19050</xdr:colOff>
      <xdr:row>173</xdr:row>
      <xdr:rowOff>9525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3099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0</xdr:col>
      <xdr:colOff>19050</xdr:colOff>
      <xdr:row>174</xdr:row>
      <xdr:rowOff>9525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3289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175</xdr:row>
      <xdr:rowOff>0</xdr:rowOff>
    </xdr:from>
    <xdr:to>
      <xdr:col>0</xdr:col>
      <xdr:colOff>19050</xdr:colOff>
      <xdr:row>175</xdr:row>
      <xdr:rowOff>9525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3480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19050</xdr:colOff>
      <xdr:row>176</xdr:row>
      <xdr:rowOff>9525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3670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331" name="Rectangle 331"/>
        <xdr:cNvSpPr>
          <a:spLocks/>
        </xdr:cNvSpPr>
      </xdr:nvSpPr>
      <xdr:spPr>
        <a:xfrm>
          <a:off x="0" y="276225"/>
          <a:ext cx="923925" cy="247650"/>
        </a:xfrm>
        <a:prstGeom prst="rect">
          <a:avLst/>
        </a:prstGeom>
        <a:gradFill rotWithShape="1">
          <a:gsLst>
            <a:gs pos="0">
              <a:srgbClr val="00CCFF"/>
            </a:gs>
            <a:gs pos="50000">
              <a:srgbClr val="FFFFFF"/>
            </a:gs>
            <a:gs pos="100000">
              <a:srgbClr val="00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Data </a:t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2</xdr:col>
      <xdr:colOff>9525</xdr:colOff>
      <xdr:row>2</xdr:row>
      <xdr:rowOff>0</xdr:rowOff>
    </xdr:to>
    <xdr:sp>
      <xdr:nvSpPr>
        <xdr:cNvPr id="332" name="Rectangle 332"/>
        <xdr:cNvSpPr>
          <a:spLocks/>
        </xdr:cNvSpPr>
      </xdr:nvSpPr>
      <xdr:spPr>
        <a:xfrm>
          <a:off x="933450" y="276225"/>
          <a:ext cx="723900" cy="247650"/>
        </a:xfrm>
        <a:prstGeom prst="rect">
          <a:avLst/>
        </a:prstGeom>
        <a:gradFill rotWithShape="1">
          <a:gsLst>
            <a:gs pos="0">
              <a:srgbClr val="00CCFF"/>
            </a:gs>
            <a:gs pos="50000">
              <a:srgbClr val="FFFFFF"/>
            </a:gs>
            <a:gs pos="100000">
              <a:srgbClr val="00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Variação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2</xdr:row>
      <xdr:rowOff>0</xdr:rowOff>
    </xdr:to>
    <xdr:sp>
      <xdr:nvSpPr>
        <xdr:cNvPr id="333" name="Rectangle 333"/>
        <xdr:cNvSpPr>
          <a:spLocks/>
        </xdr:cNvSpPr>
      </xdr:nvSpPr>
      <xdr:spPr>
        <a:xfrm>
          <a:off x="1647825" y="276225"/>
          <a:ext cx="1533525" cy="247650"/>
        </a:xfrm>
        <a:prstGeom prst="rect">
          <a:avLst/>
        </a:prstGeom>
        <a:gradFill rotWithShape="1">
          <a:gsLst>
            <a:gs pos="0">
              <a:srgbClr val="00CCFF"/>
            </a:gs>
            <a:gs pos="50000">
              <a:srgbClr val="FFFFFF"/>
            </a:gs>
            <a:gs pos="100000">
              <a:srgbClr val="00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Índice Acumulado</a:t>
          </a:r>
        </a:p>
      </xdr:txBody>
    </xdr:sp>
    <xdr:clientData/>
  </xdr:twoCellAnchor>
  <xdr:twoCellAnchor>
    <xdr:from>
      <xdr:col>0</xdr:col>
      <xdr:colOff>0</xdr:colOff>
      <xdr:row>177</xdr:row>
      <xdr:rowOff>0</xdr:rowOff>
    </xdr:from>
    <xdr:to>
      <xdr:col>0</xdr:col>
      <xdr:colOff>19050</xdr:colOff>
      <xdr:row>177</xdr:row>
      <xdr:rowOff>9525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3861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0</xdr:col>
      <xdr:colOff>19050</xdr:colOff>
      <xdr:row>178</xdr:row>
      <xdr:rowOff>9525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4051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0</xdr:col>
      <xdr:colOff>19050</xdr:colOff>
      <xdr:row>179</xdr:row>
      <xdr:rowOff>9525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4242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0</xdr:col>
      <xdr:colOff>19050</xdr:colOff>
      <xdr:row>180</xdr:row>
      <xdr:rowOff>9525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4432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0</xdr:col>
      <xdr:colOff>19050</xdr:colOff>
      <xdr:row>181</xdr:row>
      <xdr:rowOff>9525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4623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0</xdr:col>
      <xdr:colOff>19050</xdr:colOff>
      <xdr:row>182</xdr:row>
      <xdr:rowOff>9525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4813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0</xdr:col>
      <xdr:colOff>19050</xdr:colOff>
      <xdr:row>183</xdr:row>
      <xdr:rowOff>9525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004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184</xdr:row>
      <xdr:rowOff>0</xdr:rowOff>
    </xdr:from>
    <xdr:to>
      <xdr:col>0</xdr:col>
      <xdr:colOff>19050</xdr:colOff>
      <xdr:row>184</xdr:row>
      <xdr:rowOff>9525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194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19050</xdr:colOff>
      <xdr:row>185</xdr:row>
      <xdr:rowOff>9525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385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186</xdr:row>
      <xdr:rowOff>0</xdr:rowOff>
    </xdr:from>
    <xdr:to>
      <xdr:col>0</xdr:col>
      <xdr:colOff>19050</xdr:colOff>
      <xdr:row>186</xdr:row>
      <xdr:rowOff>9525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575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19050</xdr:colOff>
      <xdr:row>187</xdr:row>
      <xdr:rowOff>9525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766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188</xdr:row>
      <xdr:rowOff>0</xdr:rowOff>
    </xdr:from>
    <xdr:to>
      <xdr:col>0</xdr:col>
      <xdr:colOff>19050</xdr:colOff>
      <xdr:row>188</xdr:row>
      <xdr:rowOff>9525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956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189</xdr:row>
      <xdr:rowOff>0</xdr:rowOff>
    </xdr:from>
    <xdr:to>
      <xdr:col>0</xdr:col>
      <xdr:colOff>19050</xdr:colOff>
      <xdr:row>189</xdr:row>
      <xdr:rowOff>9525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6147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19050</xdr:colOff>
      <xdr:row>190</xdr:row>
      <xdr:rowOff>9525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6337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191</xdr:row>
      <xdr:rowOff>0</xdr:rowOff>
    </xdr:from>
    <xdr:to>
      <xdr:col>0</xdr:col>
      <xdr:colOff>19050</xdr:colOff>
      <xdr:row>191</xdr:row>
      <xdr:rowOff>9525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6528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0</xdr:col>
      <xdr:colOff>19050</xdr:colOff>
      <xdr:row>192</xdr:row>
      <xdr:rowOff>9525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6718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193</xdr:row>
      <xdr:rowOff>0</xdr:rowOff>
    </xdr:from>
    <xdr:to>
      <xdr:col>0</xdr:col>
      <xdr:colOff>19050</xdr:colOff>
      <xdr:row>193</xdr:row>
      <xdr:rowOff>9525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6909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7099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19050</xdr:colOff>
      <xdr:row>195</xdr:row>
      <xdr:rowOff>9525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7290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196</xdr:row>
      <xdr:rowOff>0</xdr:rowOff>
    </xdr:from>
    <xdr:to>
      <xdr:col>0</xdr:col>
      <xdr:colOff>19050</xdr:colOff>
      <xdr:row>196</xdr:row>
      <xdr:rowOff>9525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7480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197</xdr:row>
      <xdr:rowOff>0</xdr:rowOff>
    </xdr:from>
    <xdr:to>
      <xdr:col>0</xdr:col>
      <xdr:colOff>19050</xdr:colOff>
      <xdr:row>197</xdr:row>
      <xdr:rowOff>9525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7671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198</xdr:row>
      <xdr:rowOff>0</xdr:rowOff>
    </xdr:from>
    <xdr:to>
      <xdr:col>0</xdr:col>
      <xdr:colOff>19050</xdr:colOff>
      <xdr:row>198</xdr:row>
      <xdr:rowOff>9525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7861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19050</xdr:colOff>
      <xdr:row>199</xdr:row>
      <xdr:rowOff>9525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052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4</xdr:col>
      <xdr:colOff>0</xdr:colOff>
      <xdr:row>2</xdr:row>
      <xdr:rowOff>0</xdr:rowOff>
    </xdr:to>
    <xdr:sp>
      <xdr:nvSpPr>
        <xdr:cNvPr id="357" name="Rectangle 357"/>
        <xdr:cNvSpPr>
          <a:spLocks/>
        </xdr:cNvSpPr>
      </xdr:nvSpPr>
      <xdr:spPr>
        <a:xfrm>
          <a:off x="3181350" y="276225"/>
          <a:ext cx="1038225" cy="247650"/>
        </a:xfrm>
        <a:prstGeom prst="rect">
          <a:avLst/>
        </a:prstGeom>
        <a:gradFill rotWithShape="1">
          <a:gsLst>
            <a:gs pos="0">
              <a:srgbClr val="00CCFF"/>
            </a:gs>
            <a:gs pos="50000">
              <a:srgbClr val="FFFFFF"/>
            </a:gs>
            <a:gs pos="100000">
              <a:srgbClr val="00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Fórmula VFPlano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sp>
      <xdr:nvSpPr>
        <xdr:cNvPr id="358" name="Rectangle 358"/>
        <xdr:cNvSpPr>
          <a:spLocks/>
        </xdr:cNvSpPr>
      </xdr:nvSpPr>
      <xdr:spPr>
        <a:xfrm>
          <a:off x="0" y="0"/>
          <a:ext cx="4219575" cy="276225"/>
        </a:xfrm>
        <a:prstGeom prst="rect">
          <a:avLst/>
        </a:prstGeom>
        <a:gradFill rotWithShape="1">
          <a:gsLst>
            <a:gs pos="0">
              <a:srgbClr val="00CCFF"/>
            </a:gs>
            <a:gs pos="50000">
              <a:srgbClr val="FFFFFF"/>
            </a:gs>
            <a:gs pos="100000">
              <a:srgbClr val="00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IGPM-FGV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2</xdr:row>
      <xdr:rowOff>0</xdr:rowOff>
    </xdr:to>
    <xdr:sp>
      <xdr:nvSpPr>
        <xdr:cNvPr id="359" name="Rectangle 361"/>
        <xdr:cNvSpPr>
          <a:spLocks/>
        </xdr:cNvSpPr>
      </xdr:nvSpPr>
      <xdr:spPr>
        <a:xfrm>
          <a:off x="4219575" y="0"/>
          <a:ext cx="3314700" cy="523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PARA MANTER OS CÁLCULOS ATUALIZADOS,  INFORME A VARIAÇÃO MENSAL DO IGPM-FGV NA COLUNA "B"      .................................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"Variação"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....................................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</xdr:col>
      <xdr:colOff>1181100</xdr:colOff>
      <xdr:row>0</xdr:row>
      <xdr:rowOff>19050</xdr:rowOff>
    </xdr:from>
    <xdr:to>
      <xdr:col>3</xdr:col>
      <xdr:colOff>1009650</xdr:colOff>
      <xdr:row>0</xdr:row>
      <xdr:rowOff>266700</xdr:rowOff>
    </xdr:to>
    <xdr:pic>
      <xdr:nvPicPr>
        <xdr:cNvPr id="360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19050"/>
          <a:ext cx="1362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447675</xdr:colOff>
      <xdr:row>0</xdr:row>
      <xdr:rowOff>266700</xdr:rowOff>
    </xdr:to>
    <xdr:pic>
      <xdr:nvPicPr>
        <xdr:cNvPr id="361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9050"/>
          <a:ext cx="1362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200</xdr:row>
      <xdr:rowOff>0</xdr:rowOff>
    </xdr:from>
    <xdr:to>
      <xdr:col>0</xdr:col>
      <xdr:colOff>19050</xdr:colOff>
      <xdr:row>200</xdr:row>
      <xdr:rowOff>9525</xdr:rowOff>
    </xdr:to>
    <xdr:pic>
      <xdr:nvPicPr>
        <xdr:cNvPr id="362" name="Picture 36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242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201</xdr:row>
      <xdr:rowOff>0</xdr:rowOff>
    </xdr:from>
    <xdr:to>
      <xdr:col>0</xdr:col>
      <xdr:colOff>19050</xdr:colOff>
      <xdr:row>201</xdr:row>
      <xdr:rowOff>9525</xdr:rowOff>
    </xdr:to>
    <xdr:pic>
      <xdr:nvPicPr>
        <xdr:cNvPr id="363" name="Picture 36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433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202</xdr:row>
      <xdr:rowOff>0</xdr:rowOff>
    </xdr:from>
    <xdr:to>
      <xdr:col>0</xdr:col>
      <xdr:colOff>19050</xdr:colOff>
      <xdr:row>202</xdr:row>
      <xdr:rowOff>9525</xdr:rowOff>
    </xdr:to>
    <xdr:pic>
      <xdr:nvPicPr>
        <xdr:cNvPr id="364" name="Picture 36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623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203</xdr:row>
      <xdr:rowOff>0</xdr:rowOff>
    </xdr:from>
    <xdr:to>
      <xdr:col>0</xdr:col>
      <xdr:colOff>19050</xdr:colOff>
      <xdr:row>203</xdr:row>
      <xdr:rowOff>9525</xdr:rowOff>
    </xdr:to>
    <xdr:pic>
      <xdr:nvPicPr>
        <xdr:cNvPr id="365" name="Picture 36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814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204</xdr:row>
      <xdr:rowOff>0</xdr:rowOff>
    </xdr:from>
    <xdr:to>
      <xdr:col>0</xdr:col>
      <xdr:colOff>19050</xdr:colOff>
      <xdr:row>204</xdr:row>
      <xdr:rowOff>9525</xdr:rowOff>
    </xdr:to>
    <xdr:pic>
      <xdr:nvPicPr>
        <xdr:cNvPr id="366" name="Picture 36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9004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0</xdr:col>
      <xdr:colOff>19050</xdr:colOff>
      <xdr:row>205</xdr:row>
      <xdr:rowOff>9525</xdr:rowOff>
    </xdr:to>
    <xdr:pic>
      <xdr:nvPicPr>
        <xdr:cNvPr id="367" name="Picture 37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9195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0</xdr:col>
      <xdr:colOff>19050</xdr:colOff>
      <xdr:row>206</xdr:row>
      <xdr:rowOff>9525</xdr:rowOff>
    </xdr:to>
    <xdr:pic>
      <xdr:nvPicPr>
        <xdr:cNvPr id="368" name="Picture 37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9385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207</xdr:row>
      <xdr:rowOff>0</xdr:rowOff>
    </xdr:from>
    <xdr:to>
      <xdr:col>0</xdr:col>
      <xdr:colOff>19050</xdr:colOff>
      <xdr:row>207</xdr:row>
      <xdr:rowOff>9525</xdr:rowOff>
    </xdr:to>
    <xdr:pic>
      <xdr:nvPicPr>
        <xdr:cNvPr id="369" name="Picture 37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9576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208</xdr:row>
      <xdr:rowOff>0</xdr:rowOff>
    </xdr:from>
    <xdr:to>
      <xdr:col>0</xdr:col>
      <xdr:colOff>19050</xdr:colOff>
      <xdr:row>208</xdr:row>
      <xdr:rowOff>9525</xdr:rowOff>
    </xdr:to>
    <xdr:pic>
      <xdr:nvPicPr>
        <xdr:cNvPr id="370" name="Picture 37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9766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0</xdr:col>
      <xdr:colOff>19050</xdr:colOff>
      <xdr:row>209</xdr:row>
      <xdr:rowOff>9525</xdr:rowOff>
    </xdr:to>
    <xdr:pic>
      <xdr:nvPicPr>
        <xdr:cNvPr id="371" name="Picture 37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9957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210</xdr:row>
      <xdr:rowOff>0</xdr:rowOff>
    </xdr:from>
    <xdr:to>
      <xdr:col>0</xdr:col>
      <xdr:colOff>19050</xdr:colOff>
      <xdr:row>210</xdr:row>
      <xdr:rowOff>9525</xdr:rowOff>
    </xdr:to>
    <xdr:pic>
      <xdr:nvPicPr>
        <xdr:cNvPr id="372" name="Picture 37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0147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0</xdr:col>
      <xdr:colOff>19050</xdr:colOff>
      <xdr:row>211</xdr:row>
      <xdr:rowOff>9525</xdr:rowOff>
    </xdr:to>
    <xdr:pic>
      <xdr:nvPicPr>
        <xdr:cNvPr id="373" name="Picture 37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0338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212</xdr:row>
      <xdr:rowOff>0</xdr:rowOff>
    </xdr:from>
    <xdr:to>
      <xdr:col>0</xdr:col>
      <xdr:colOff>19050</xdr:colOff>
      <xdr:row>212</xdr:row>
      <xdr:rowOff>9525</xdr:rowOff>
    </xdr:to>
    <xdr:pic>
      <xdr:nvPicPr>
        <xdr:cNvPr id="374" name="Picture 37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0528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213</xdr:row>
      <xdr:rowOff>0</xdr:rowOff>
    </xdr:from>
    <xdr:to>
      <xdr:col>0</xdr:col>
      <xdr:colOff>19050</xdr:colOff>
      <xdr:row>213</xdr:row>
      <xdr:rowOff>9525</xdr:rowOff>
    </xdr:to>
    <xdr:pic>
      <xdr:nvPicPr>
        <xdr:cNvPr id="375" name="Picture 37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0719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214</xdr:row>
      <xdr:rowOff>0</xdr:rowOff>
    </xdr:from>
    <xdr:to>
      <xdr:col>0</xdr:col>
      <xdr:colOff>19050</xdr:colOff>
      <xdr:row>214</xdr:row>
      <xdr:rowOff>9525</xdr:rowOff>
    </xdr:to>
    <xdr:pic>
      <xdr:nvPicPr>
        <xdr:cNvPr id="376" name="Picture 37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0909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0</xdr:col>
      <xdr:colOff>19050</xdr:colOff>
      <xdr:row>215</xdr:row>
      <xdr:rowOff>9525</xdr:rowOff>
    </xdr:to>
    <xdr:pic>
      <xdr:nvPicPr>
        <xdr:cNvPr id="377" name="Picture 3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1100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0</xdr:col>
      <xdr:colOff>19050</xdr:colOff>
      <xdr:row>216</xdr:row>
      <xdr:rowOff>9525</xdr:rowOff>
    </xdr:to>
    <xdr:pic>
      <xdr:nvPicPr>
        <xdr:cNvPr id="378" name="Picture 38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1290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0</xdr:col>
      <xdr:colOff>19050</xdr:colOff>
      <xdr:row>217</xdr:row>
      <xdr:rowOff>9525</xdr:rowOff>
    </xdr:to>
    <xdr:pic>
      <xdr:nvPicPr>
        <xdr:cNvPr id="379" name="Picture 38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1481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0</xdr:col>
      <xdr:colOff>19050</xdr:colOff>
      <xdr:row>218</xdr:row>
      <xdr:rowOff>9525</xdr:rowOff>
    </xdr:to>
    <xdr:pic>
      <xdr:nvPicPr>
        <xdr:cNvPr id="380" name="Picture 38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1671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219</xdr:row>
      <xdr:rowOff>0</xdr:rowOff>
    </xdr:from>
    <xdr:to>
      <xdr:col>0</xdr:col>
      <xdr:colOff>19050</xdr:colOff>
      <xdr:row>219</xdr:row>
      <xdr:rowOff>9525</xdr:rowOff>
    </xdr:to>
    <xdr:pic>
      <xdr:nvPicPr>
        <xdr:cNvPr id="381" name="Picture 38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1862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220</xdr:row>
      <xdr:rowOff>0</xdr:rowOff>
    </xdr:from>
    <xdr:to>
      <xdr:col>0</xdr:col>
      <xdr:colOff>19050</xdr:colOff>
      <xdr:row>220</xdr:row>
      <xdr:rowOff>9525</xdr:rowOff>
    </xdr:to>
    <xdr:pic>
      <xdr:nvPicPr>
        <xdr:cNvPr id="382" name="Picture 38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2052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221</xdr:row>
      <xdr:rowOff>0</xdr:rowOff>
    </xdr:from>
    <xdr:to>
      <xdr:col>0</xdr:col>
      <xdr:colOff>19050</xdr:colOff>
      <xdr:row>221</xdr:row>
      <xdr:rowOff>9525</xdr:rowOff>
    </xdr:to>
    <xdr:pic>
      <xdr:nvPicPr>
        <xdr:cNvPr id="383" name="Picture 38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2243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pic>
      <xdr:nvPicPr>
        <xdr:cNvPr id="384" name="Picture 38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2433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223</xdr:row>
      <xdr:rowOff>0</xdr:rowOff>
    </xdr:from>
    <xdr:to>
      <xdr:col>0</xdr:col>
      <xdr:colOff>19050</xdr:colOff>
      <xdr:row>223</xdr:row>
      <xdr:rowOff>9525</xdr:rowOff>
    </xdr:to>
    <xdr:pic>
      <xdr:nvPicPr>
        <xdr:cNvPr id="385" name="Picture 38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2624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224</xdr:row>
      <xdr:rowOff>0</xdr:rowOff>
    </xdr:from>
    <xdr:to>
      <xdr:col>0</xdr:col>
      <xdr:colOff>19050</xdr:colOff>
      <xdr:row>224</xdr:row>
      <xdr:rowOff>9525</xdr:rowOff>
    </xdr:to>
    <xdr:pic>
      <xdr:nvPicPr>
        <xdr:cNvPr id="386" name="Picture 38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2814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225</xdr:row>
      <xdr:rowOff>0</xdr:rowOff>
    </xdr:from>
    <xdr:to>
      <xdr:col>0</xdr:col>
      <xdr:colOff>19050</xdr:colOff>
      <xdr:row>225</xdr:row>
      <xdr:rowOff>9525</xdr:rowOff>
    </xdr:to>
    <xdr:pic>
      <xdr:nvPicPr>
        <xdr:cNvPr id="387" name="Picture 39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3005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226</xdr:row>
      <xdr:rowOff>0</xdr:rowOff>
    </xdr:from>
    <xdr:to>
      <xdr:col>0</xdr:col>
      <xdr:colOff>19050</xdr:colOff>
      <xdr:row>226</xdr:row>
      <xdr:rowOff>9525</xdr:rowOff>
    </xdr:to>
    <xdr:pic>
      <xdr:nvPicPr>
        <xdr:cNvPr id="388" name="Picture 39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3195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227</xdr:row>
      <xdr:rowOff>0</xdr:rowOff>
    </xdr:from>
    <xdr:to>
      <xdr:col>0</xdr:col>
      <xdr:colOff>19050</xdr:colOff>
      <xdr:row>227</xdr:row>
      <xdr:rowOff>9525</xdr:rowOff>
    </xdr:to>
    <xdr:pic>
      <xdr:nvPicPr>
        <xdr:cNvPr id="389" name="Picture 39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3386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19050</xdr:colOff>
      <xdr:row>228</xdr:row>
      <xdr:rowOff>9525</xdr:rowOff>
    </xdr:to>
    <xdr:pic>
      <xdr:nvPicPr>
        <xdr:cNvPr id="390" name="Picture 39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3576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229</xdr:row>
      <xdr:rowOff>0</xdr:rowOff>
    </xdr:from>
    <xdr:to>
      <xdr:col>0</xdr:col>
      <xdr:colOff>19050</xdr:colOff>
      <xdr:row>229</xdr:row>
      <xdr:rowOff>9525</xdr:rowOff>
    </xdr:to>
    <xdr:pic>
      <xdr:nvPicPr>
        <xdr:cNvPr id="391" name="Picture 39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3767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230</xdr:row>
      <xdr:rowOff>0</xdr:rowOff>
    </xdr:from>
    <xdr:to>
      <xdr:col>0</xdr:col>
      <xdr:colOff>19050</xdr:colOff>
      <xdr:row>230</xdr:row>
      <xdr:rowOff>9525</xdr:rowOff>
    </xdr:to>
    <xdr:pic>
      <xdr:nvPicPr>
        <xdr:cNvPr id="392" name="Picture 39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3957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231</xdr:row>
      <xdr:rowOff>0</xdr:rowOff>
    </xdr:from>
    <xdr:to>
      <xdr:col>0</xdr:col>
      <xdr:colOff>19050</xdr:colOff>
      <xdr:row>231</xdr:row>
      <xdr:rowOff>9525</xdr:rowOff>
    </xdr:to>
    <xdr:pic>
      <xdr:nvPicPr>
        <xdr:cNvPr id="393" name="Picture 39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4148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232</xdr:row>
      <xdr:rowOff>0</xdr:rowOff>
    </xdr:from>
    <xdr:to>
      <xdr:col>0</xdr:col>
      <xdr:colOff>19050</xdr:colOff>
      <xdr:row>232</xdr:row>
      <xdr:rowOff>9525</xdr:rowOff>
    </xdr:to>
    <xdr:pic>
      <xdr:nvPicPr>
        <xdr:cNvPr id="394" name="Picture 39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4338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233</xdr:row>
      <xdr:rowOff>0</xdr:rowOff>
    </xdr:from>
    <xdr:to>
      <xdr:col>0</xdr:col>
      <xdr:colOff>19050</xdr:colOff>
      <xdr:row>233</xdr:row>
      <xdr:rowOff>9525</xdr:rowOff>
    </xdr:to>
    <xdr:pic>
      <xdr:nvPicPr>
        <xdr:cNvPr id="395" name="Picture 39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4529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234</xdr:row>
      <xdr:rowOff>0</xdr:rowOff>
    </xdr:from>
    <xdr:to>
      <xdr:col>0</xdr:col>
      <xdr:colOff>19050</xdr:colOff>
      <xdr:row>234</xdr:row>
      <xdr:rowOff>9525</xdr:rowOff>
    </xdr:to>
    <xdr:pic>
      <xdr:nvPicPr>
        <xdr:cNvPr id="396" name="Picture 39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4719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235</xdr:row>
      <xdr:rowOff>0</xdr:rowOff>
    </xdr:from>
    <xdr:to>
      <xdr:col>0</xdr:col>
      <xdr:colOff>19050</xdr:colOff>
      <xdr:row>235</xdr:row>
      <xdr:rowOff>9525</xdr:rowOff>
    </xdr:to>
    <xdr:pic>
      <xdr:nvPicPr>
        <xdr:cNvPr id="397" name="Picture 40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4910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236</xdr:row>
      <xdr:rowOff>0</xdr:rowOff>
    </xdr:from>
    <xdr:to>
      <xdr:col>0</xdr:col>
      <xdr:colOff>19050</xdr:colOff>
      <xdr:row>236</xdr:row>
      <xdr:rowOff>9525</xdr:rowOff>
    </xdr:to>
    <xdr:pic>
      <xdr:nvPicPr>
        <xdr:cNvPr id="398" name="Picture 40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5100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237</xdr:row>
      <xdr:rowOff>0</xdr:rowOff>
    </xdr:from>
    <xdr:to>
      <xdr:col>0</xdr:col>
      <xdr:colOff>19050</xdr:colOff>
      <xdr:row>237</xdr:row>
      <xdr:rowOff>9525</xdr:rowOff>
    </xdr:to>
    <xdr:pic>
      <xdr:nvPicPr>
        <xdr:cNvPr id="399" name="Picture 40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5291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238</xdr:row>
      <xdr:rowOff>0</xdr:rowOff>
    </xdr:from>
    <xdr:to>
      <xdr:col>0</xdr:col>
      <xdr:colOff>19050</xdr:colOff>
      <xdr:row>238</xdr:row>
      <xdr:rowOff>9525</xdr:rowOff>
    </xdr:to>
    <xdr:pic>
      <xdr:nvPicPr>
        <xdr:cNvPr id="400" name="Picture 40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5481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239</xdr:row>
      <xdr:rowOff>0</xdr:rowOff>
    </xdr:from>
    <xdr:to>
      <xdr:col>0</xdr:col>
      <xdr:colOff>19050</xdr:colOff>
      <xdr:row>239</xdr:row>
      <xdr:rowOff>9525</xdr:rowOff>
    </xdr:to>
    <xdr:pic>
      <xdr:nvPicPr>
        <xdr:cNvPr id="401" name="Picture 40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5672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240</xdr:row>
      <xdr:rowOff>0</xdr:rowOff>
    </xdr:from>
    <xdr:to>
      <xdr:col>0</xdr:col>
      <xdr:colOff>19050</xdr:colOff>
      <xdr:row>240</xdr:row>
      <xdr:rowOff>9525</xdr:rowOff>
    </xdr:to>
    <xdr:pic>
      <xdr:nvPicPr>
        <xdr:cNvPr id="402" name="Picture 40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5862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0</xdr:col>
      <xdr:colOff>19050</xdr:colOff>
      <xdr:row>241</xdr:row>
      <xdr:rowOff>9525</xdr:rowOff>
    </xdr:to>
    <xdr:pic>
      <xdr:nvPicPr>
        <xdr:cNvPr id="403" name="Picture 40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053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0</xdr:col>
      <xdr:colOff>19050</xdr:colOff>
      <xdr:row>242</xdr:row>
      <xdr:rowOff>9525</xdr:rowOff>
    </xdr:to>
    <xdr:pic>
      <xdr:nvPicPr>
        <xdr:cNvPr id="404" name="Picture 40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243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pic>
      <xdr:nvPicPr>
        <xdr:cNvPr id="405" name="Picture 40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434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244</xdr:row>
      <xdr:rowOff>0</xdr:rowOff>
    </xdr:from>
    <xdr:to>
      <xdr:col>0</xdr:col>
      <xdr:colOff>19050</xdr:colOff>
      <xdr:row>244</xdr:row>
      <xdr:rowOff>9525</xdr:rowOff>
    </xdr:to>
    <xdr:pic>
      <xdr:nvPicPr>
        <xdr:cNvPr id="406" name="Picture 40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624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245</xdr:row>
      <xdr:rowOff>0</xdr:rowOff>
    </xdr:from>
    <xdr:to>
      <xdr:col>0</xdr:col>
      <xdr:colOff>19050</xdr:colOff>
      <xdr:row>245</xdr:row>
      <xdr:rowOff>9525</xdr:rowOff>
    </xdr:to>
    <xdr:pic>
      <xdr:nvPicPr>
        <xdr:cNvPr id="407" name="Picture 4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815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246</xdr:row>
      <xdr:rowOff>0</xdr:rowOff>
    </xdr:from>
    <xdr:to>
      <xdr:col>0</xdr:col>
      <xdr:colOff>19050</xdr:colOff>
      <xdr:row>246</xdr:row>
      <xdr:rowOff>9525</xdr:rowOff>
    </xdr:to>
    <xdr:pic>
      <xdr:nvPicPr>
        <xdr:cNvPr id="408" name="Picture 41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7005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247</xdr:row>
      <xdr:rowOff>0</xdr:rowOff>
    </xdr:from>
    <xdr:to>
      <xdr:col>0</xdr:col>
      <xdr:colOff>19050</xdr:colOff>
      <xdr:row>247</xdr:row>
      <xdr:rowOff>9525</xdr:rowOff>
    </xdr:to>
    <xdr:pic>
      <xdr:nvPicPr>
        <xdr:cNvPr id="409" name="Picture 4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7196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248</xdr:row>
      <xdr:rowOff>0</xdr:rowOff>
    </xdr:from>
    <xdr:to>
      <xdr:col>0</xdr:col>
      <xdr:colOff>19050</xdr:colOff>
      <xdr:row>248</xdr:row>
      <xdr:rowOff>9525</xdr:rowOff>
    </xdr:to>
    <xdr:pic>
      <xdr:nvPicPr>
        <xdr:cNvPr id="410" name="Picture 41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7386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249</xdr:row>
      <xdr:rowOff>0</xdr:rowOff>
    </xdr:from>
    <xdr:to>
      <xdr:col>0</xdr:col>
      <xdr:colOff>19050</xdr:colOff>
      <xdr:row>249</xdr:row>
      <xdr:rowOff>9525</xdr:rowOff>
    </xdr:to>
    <xdr:pic>
      <xdr:nvPicPr>
        <xdr:cNvPr id="411" name="Picture 41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7577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250</xdr:row>
      <xdr:rowOff>0</xdr:rowOff>
    </xdr:from>
    <xdr:to>
      <xdr:col>0</xdr:col>
      <xdr:colOff>19050</xdr:colOff>
      <xdr:row>250</xdr:row>
      <xdr:rowOff>9525</xdr:rowOff>
    </xdr:to>
    <xdr:pic>
      <xdr:nvPicPr>
        <xdr:cNvPr id="412" name="Picture 41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7767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0</xdr:col>
      <xdr:colOff>19050</xdr:colOff>
      <xdr:row>251</xdr:row>
      <xdr:rowOff>9525</xdr:rowOff>
    </xdr:to>
    <xdr:pic>
      <xdr:nvPicPr>
        <xdr:cNvPr id="413" name="Picture 41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7958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0</xdr:col>
      <xdr:colOff>19050</xdr:colOff>
      <xdr:row>252</xdr:row>
      <xdr:rowOff>9525</xdr:rowOff>
    </xdr:to>
    <xdr:pic>
      <xdr:nvPicPr>
        <xdr:cNvPr id="414" name="Picture 41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148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0</xdr:col>
      <xdr:colOff>19050</xdr:colOff>
      <xdr:row>253</xdr:row>
      <xdr:rowOff>9525</xdr:rowOff>
    </xdr:to>
    <xdr:pic>
      <xdr:nvPicPr>
        <xdr:cNvPr id="415" name="Picture 41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339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0</xdr:col>
      <xdr:colOff>19050</xdr:colOff>
      <xdr:row>254</xdr:row>
      <xdr:rowOff>9525</xdr:rowOff>
    </xdr:to>
    <xdr:pic>
      <xdr:nvPicPr>
        <xdr:cNvPr id="416" name="Picture 41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529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255</xdr:row>
      <xdr:rowOff>0</xdr:rowOff>
    </xdr:from>
    <xdr:to>
      <xdr:col>0</xdr:col>
      <xdr:colOff>19050</xdr:colOff>
      <xdr:row>255</xdr:row>
      <xdr:rowOff>9525</xdr:rowOff>
    </xdr:to>
    <xdr:pic>
      <xdr:nvPicPr>
        <xdr:cNvPr id="417" name="Picture 4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720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256</xdr:row>
      <xdr:rowOff>0</xdr:rowOff>
    </xdr:from>
    <xdr:to>
      <xdr:col>0</xdr:col>
      <xdr:colOff>19050</xdr:colOff>
      <xdr:row>256</xdr:row>
      <xdr:rowOff>9525</xdr:rowOff>
    </xdr:to>
    <xdr:pic>
      <xdr:nvPicPr>
        <xdr:cNvPr id="418" name="Picture 42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910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257</xdr:row>
      <xdr:rowOff>0</xdr:rowOff>
    </xdr:from>
    <xdr:to>
      <xdr:col>0</xdr:col>
      <xdr:colOff>19050</xdr:colOff>
      <xdr:row>257</xdr:row>
      <xdr:rowOff>9525</xdr:rowOff>
    </xdr:to>
    <xdr:pic>
      <xdr:nvPicPr>
        <xdr:cNvPr id="419" name="Picture 42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101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258</xdr:row>
      <xdr:rowOff>0</xdr:rowOff>
    </xdr:from>
    <xdr:to>
      <xdr:col>0</xdr:col>
      <xdr:colOff>19050</xdr:colOff>
      <xdr:row>258</xdr:row>
      <xdr:rowOff>9525</xdr:rowOff>
    </xdr:to>
    <xdr:pic>
      <xdr:nvPicPr>
        <xdr:cNvPr id="420" name="Picture 42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291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19050</xdr:colOff>
      <xdr:row>259</xdr:row>
      <xdr:rowOff>9525</xdr:rowOff>
    </xdr:to>
    <xdr:pic>
      <xdr:nvPicPr>
        <xdr:cNvPr id="421" name="Picture 42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482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260</xdr:row>
      <xdr:rowOff>0</xdr:rowOff>
    </xdr:from>
    <xdr:to>
      <xdr:col>0</xdr:col>
      <xdr:colOff>19050</xdr:colOff>
      <xdr:row>260</xdr:row>
      <xdr:rowOff>9525</xdr:rowOff>
    </xdr:to>
    <xdr:pic>
      <xdr:nvPicPr>
        <xdr:cNvPr id="422" name="Picture 42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672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261</xdr:row>
      <xdr:rowOff>0</xdr:rowOff>
    </xdr:from>
    <xdr:to>
      <xdr:col>0</xdr:col>
      <xdr:colOff>19050</xdr:colOff>
      <xdr:row>261</xdr:row>
      <xdr:rowOff>9525</xdr:rowOff>
    </xdr:to>
    <xdr:pic>
      <xdr:nvPicPr>
        <xdr:cNvPr id="423" name="Picture 42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863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pic>
      <xdr:nvPicPr>
        <xdr:cNvPr id="424" name="Picture 42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0053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263</xdr:row>
      <xdr:rowOff>0</xdr:rowOff>
    </xdr:from>
    <xdr:to>
      <xdr:col>0</xdr:col>
      <xdr:colOff>19050</xdr:colOff>
      <xdr:row>263</xdr:row>
      <xdr:rowOff>9525</xdr:rowOff>
    </xdr:to>
    <xdr:pic>
      <xdr:nvPicPr>
        <xdr:cNvPr id="425" name="Picture 42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0244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264</xdr:row>
      <xdr:rowOff>0</xdr:rowOff>
    </xdr:from>
    <xdr:to>
      <xdr:col>0</xdr:col>
      <xdr:colOff>19050</xdr:colOff>
      <xdr:row>264</xdr:row>
      <xdr:rowOff>9525</xdr:rowOff>
    </xdr:to>
    <xdr:pic>
      <xdr:nvPicPr>
        <xdr:cNvPr id="426" name="Picture 42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0434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265</xdr:row>
      <xdr:rowOff>0</xdr:rowOff>
    </xdr:from>
    <xdr:to>
      <xdr:col>0</xdr:col>
      <xdr:colOff>19050</xdr:colOff>
      <xdr:row>265</xdr:row>
      <xdr:rowOff>9525</xdr:rowOff>
    </xdr:to>
    <xdr:pic>
      <xdr:nvPicPr>
        <xdr:cNvPr id="427" name="Picture 43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0625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266</xdr:row>
      <xdr:rowOff>0</xdr:rowOff>
    </xdr:from>
    <xdr:to>
      <xdr:col>0</xdr:col>
      <xdr:colOff>19050</xdr:colOff>
      <xdr:row>266</xdr:row>
      <xdr:rowOff>9525</xdr:rowOff>
    </xdr:to>
    <xdr:pic>
      <xdr:nvPicPr>
        <xdr:cNvPr id="428" name="Picture 43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0815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267</xdr:row>
      <xdr:rowOff>0</xdr:rowOff>
    </xdr:from>
    <xdr:to>
      <xdr:col>0</xdr:col>
      <xdr:colOff>19050</xdr:colOff>
      <xdr:row>267</xdr:row>
      <xdr:rowOff>9525</xdr:rowOff>
    </xdr:to>
    <xdr:pic>
      <xdr:nvPicPr>
        <xdr:cNvPr id="429" name="Picture 43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1006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268</xdr:row>
      <xdr:rowOff>0</xdr:rowOff>
    </xdr:from>
    <xdr:to>
      <xdr:col>0</xdr:col>
      <xdr:colOff>19050</xdr:colOff>
      <xdr:row>268</xdr:row>
      <xdr:rowOff>9525</xdr:rowOff>
    </xdr:to>
    <xdr:pic>
      <xdr:nvPicPr>
        <xdr:cNvPr id="430" name="Picture 43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1196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269</xdr:row>
      <xdr:rowOff>0</xdr:rowOff>
    </xdr:from>
    <xdr:to>
      <xdr:col>0</xdr:col>
      <xdr:colOff>19050</xdr:colOff>
      <xdr:row>269</xdr:row>
      <xdr:rowOff>9525</xdr:rowOff>
    </xdr:to>
    <xdr:pic>
      <xdr:nvPicPr>
        <xdr:cNvPr id="431" name="Picture 43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1387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270</xdr:row>
      <xdr:rowOff>0</xdr:rowOff>
    </xdr:from>
    <xdr:to>
      <xdr:col>0</xdr:col>
      <xdr:colOff>19050</xdr:colOff>
      <xdr:row>270</xdr:row>
      <xdr:rowOff>9525</xdr:rowOff>
    </xdr:to>
    <xdr:pic>
      <xdr:nvPicPr>
        <xdr:cNvPr id="432" name="Picture 43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1577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pic>
      <xdr:nvPicPr>
        <xdr:cNvPr id="433" name="Picture 43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1768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272</xdr:row>
      <xdr:rowOff>0</xdr:rowOff>
    </xdr:from>
    <xdr:to>
      <xdr:col>0</xdr:col>
      <xdr:colOff>19050</xdr:colOff>
      <xdr:row>272</xdr:row>
      <xdr:rowOff>9525</xdr:rowOff>
    </xdr:to>
    <xdr:pic>
      <xdr:nvPicPr>
        <xdr:cNvPr id="434" name="Picture 43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1958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273</xdr:row>
      <xdr:rowOff>0</xdr:rowOff>
    </xdr:from>
    <xdr:to>
      <xdr:col>0</xdr:col>
      <xdr:colOff>19050</xdr:colOff>
      <xdr:row>273</xdr:row>
      <xdr:rowOff>9525</xdr:rowOff>
    </xdr:to>
    <xdr:pic>
      <xdr:nvPicPr>
        <xdr:cNvPr id="435" name="Picture 43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149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274</xdr:row>
      <xdr:rowOff>0</xdr:rowOff>
    </xdr:from>
    <xdr:to>
      <xdr:col>0</xdr:col>
      <xdr:colOff>19050</xdr:colOff>
      <xdr:row>274</xdr:row>
      <xdr:rowOff>9525</xdr:rowOff>
    </xdr:to>
    <xdr:pic>
      <xdr:nvPicPr>
        <xdr:cNvPr id="436" name="Picture 43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339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275</xdr:row>
      <xdr:rowOff>0</xdr:rowOff>
    </xdr:from>
    <xdr:to>
      <xdr:col>0</xdr:col>
      <xdr:colOff>19050</xdr:colOff>
      <xdr:row>275</xdr:row>
      <xdr:rowOff>9525</xdr:rowOff>
    </xdr:to>
    <xdr:pic>
      <xdr:nvPicPr>
        <xdr:cNvPr id="437" name="Picture 4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530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276</xdr:row>
      <xdr:rowOff>0</xdr:rowOff>
    </xdr:from>
    <xdr:to>
      <xdr:col>0</xdr:col>
      <xdr:colOff>19050</xdr:colOff>
      <xdr:row>276</xdr:row>
      <xdr:rowOff>9525</xdr:rowOff>
    </xdr:to>
    <xdr:pic>
      <xdr:nvPicPr>
        <xdr:cNvPr id="438" name="Picture 44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720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0</xdr:col>
      <xdr:colOff>19050</xdr:colOff>
      <xdr:row>277</xdr:row>
      <xdr:rowOff>9525</xdr:rowOff>
    </xdr:to>
    <xdr:pic>
      <xdr:nvPicPr>
        <xdr:cNvPr id="439" name="Picture 44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911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278</xdr:row>
      <xdr:rowOff>0</xdr:rowOff>
    </xdr:from>
    <xdr:to>
      <xdr:col>0</xdr:col>
      <xdr:colOff>19050</xdr:colOff>
      <xdr:row>278</xdr:row>
      <xdr:rowOff>9525</xdr:rowOff>
    </xdr:to>
    <xdr:pic>
      <xdr:nvPicPr>
        <xdr:cNvPr id="440" name="Picture 44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101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279</xdr:row>
      <xdr:rowOff>0</xdr:rowOff>
    </xdr:from>
    <xdr:to>
      <xdr:col>0</xdr:col>
      <xdr:colOff>19050</xdr:colOff>
      <xdr:row>279</xdr:row>
      <xdr:rowOff>9525</xdr:rowOff>
    </xdr:to>
    <xdr:pic>
      <xdr:nvPicPr>
        <xdr:cNvPr id="441" name="Picture 44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292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280</xdr:row>
      <xdr:rowOff>0</xdr:rowOff>
    </xdr:from>
    <xdr:to>
      <xdr:col>0</xdr:col>
      <xdr:colOff>19050</xdr:colOff>
      <xdr:row>280</xdr:row>
      <xdr:rowOff>9525</xdr:rowOff>
    </xdr:to>
    <xdr:pic>
      <xdr:nvPicPr>
        <xdr:cNvPr id="442" name="Picture 44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482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281</xdr:row>
      <xdr:rowOff>0</xdr:rowOff>
    </xdr:from>
    <xdr:to>
      <xdr:col>0</xdr:col>
      <xdr:colOff>19050</xdr:colOff>
      <xdr:row>281</xdr:row>
      <xdr:rowOff>9525</xdr:rowOff>
    </xdr:to>
    <xdr:pic>
      <xdr:nvPicPr>
        <xdr:cNvPr id="443" name="Picture 44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673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282</xdr:row>
      <xdr:rowOff>0</xdr:rowOff>
    </xdr:from>
    <xdr:to>
      <xdr:col>0</xdr:col>
      <xdr:colOff>19050</xdr:colOff>
      <xdr:row>282</xdr:row>
      <xdr:rowOff>9525</xdr:rowOff>
    </xdr:to>
    <xdr:pic>
      <xdr:nvPicPr>
        <xdr:cNvPr id="444" name="Picture 44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863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283</xdr:row>
      <xdr:rowOff>0</xdr:rowOff>
    </xdr:from>
    <xdr:to>
      <xdr:col>0</xdr:col>
      <xdr:colOff>19050</xdr:colOff>
      <xdr:row>283</xdr:row>
      <xdr:rowOff>9525</xdr:rowOff>
    </xdr:to>
    <xdr:pic>
      <xdr:nvPicPr>
        <xdr:cNvPr id="445" name="Picture 44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054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284</xdr:row>
      <xdr:rowOff>0</xdr:rowOff>
    </xdr:from>
    <xdr:to>
      <xdr:col>0</xdr:col>
      <xdr:colOff>19050</xdr:colOff>
      <xdr:row>284</xdr:row>
      <xdr:rowOff>9525</xdr:rowOff>
    </xdr:to>
    <xdr:pic>
      <xdr:nvPicPr>
        <xdr:cNvPr id="446" name="Picture 44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244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285</xdr:row>
      <xdr:rowOff>0</xdr:rowOff>
    </xdr:from>
    <xdr:to>
      <xdr:col>0</xdr:col>
      <xdr:colOff>19050</xdr:colOff>
      <xdr:row>285</xdr:row>
      <xdr:rowOff>9525</xdr:rowOff>
    </xdr:to>
    <xdr:pic>
      <xdr:nvPicPr>
        <xdr:cNvPr id="447" name="Picture 45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435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286</xdr:row>
      <xdr:rowOff>0</xdr:rowOff>
    </xdr:from>
    <xdr:to>
      <xdr:col>0</xdr:col>
      <xdr:colOff>19050</xdr:colOff>
      <xdr:row>286</xdr:row>
      <xdr:rowOff>9525</xdr:rowOff>
    </xdr:to>
    <xdr:pic>
      <xdr:nvPicPr>
        <xdr:cNvPr id="448" name="Picture 45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625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0</xdr:col>
      <xdr:colOff>19050</xdr:colOff>
      <xdr:row>287</xdr:row>
      <xdr:rowOff>9525</xdr:rowOff>
    </xdr:to>
    <xdr:pic>
      <xdr:nvPicPr>
        <xdr:cNvPr id="449" name="Picture 45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816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0</xdr:col>
      <xdr:colOff>19050</xdr:colOff>
      <xdr:row>288</xdr:row>
      <xdr:rowOff>9525</xdr:rowOff>
    </xdr:to>
    <xdr:pic>
      <xdr:nvPicPr>
        <xdr:cNvPr id="450" name="Picture 45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006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289</xdr:row>
      <xdr:rowOff>0</xdr:rowOff>
    </xdr:from>
    <xdr:to>
      <xdr:col>0</xdr:col>
      <xdr:colOff>19050</xdr:colOff>
      <xdr:row>289</xdr:row>
      <xdr:rowOff>9525</xdr:rowOff>
    </xdr:to>
    <xdr:pic>
      <xdr:nvPicPr>
        <xdr:cNvPr id="451" name="Picture 45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197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290</xdr:row>
      <xdr:rowOff>0</xdr:rowOff>
    </xdr:from>
    <xdr:to>
      <xdr:col>0</xdr:col>
      <xdr:colOff>19050</xdr:colOff>
      <xdr:row>290</xdr:row>
      <xdr:rowOff>9525</xdr:rowOff>
    </xdr:to>
    <xdr:pic>
      <xdr:nvPicPr>
        <xdr:cNvPr id="452" name="Picture 45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387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291</xdr:row>
      <xdr:rowOff>0</xdr:rowOff>
    </xdr:from>
    <xdr:to>
      <xdr:col>0</xdr:col>
      <xdr:colOff>19050</xdr:colOff>
      <xdr:row>291</xdr:row>
      <xdr:rowOff>9525</xdr:rowOff>
    </xdr:to>
    <xdr:pic>
      <xdr:nvPicPr>
        <xdr:cNvPr id="453" name="Picture 45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578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292</xdr:row>
      <xdr:rowOff>0</xdr:rowOff>
    </xdr:from>
    <xdr:to>
      <xdr:col>0</xdr:col>
      <xdr:colOff>19050</xdr:colOff>
      <xdr:row>292</xdr:row>
      <xdr:rowOff>9525</xdr:rowOff>
    </xdr:to>
    <xdr:pic>
      <xdr:nvPicPr>
        <xdr:cNvPr id="454" name="Picture 45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768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293</xdr:row>
      <xdr:rowOff>0</xdr:rowOff>
    </xdr:from>
    <xdr:to>
      <xdr:col>0</xdr:col>
      <xdr:colOff>19050</xdr:colOff>
      <xdr:row>293</xdr:row>
      <xdr:rowOff>9525</xdr:rowOff>
    </xdr:to>
    <xdr:pic>
      <xdr:nvPicPr>
        <xdr:cNvPr id="455" name="Picture 45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959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294</xdr:row>
      <xdr:rowOff>0</xdr:rowOff>
    </xdr:from>
    <xdr:to>
      <xdr:col>0</xdr:col>
      <xdr:colOff>19050</xdr:colOff>
      <xdr:row>294</xdr:row>
      <xdr:rowOff>9525</xdr:rowOff>
    </xdr:to>
    <xdr:pic>
      <xdr:nvPicPr>
        <xdr:cNvPr id="456" name="Picture 45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6149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295</xdr:row>
      <xdr:rowOff>0</xdr:rowOff>
    </xdr:from>
    <xdr:to>
      <xdr:col>0</xdr:col>
      <xdr:colOff>19050</xdr:colOff>
      <xdr:row>295</xdr:row>
      <xdr:rowOff>9525</xdr:rowOff>
    </xdr:to>
    <xdr:pic>
      <xdr:nvPicPr>
        <xdr:cNvPr id="457" name="Picture 46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6340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296</xdr:row>
      <xdr:rowOff>0</xdr:rowOff>
    </xdr:from>
    <xdr:to>
      <xdr:col>0</xdr:col>
      <xdr:colOff>19050</xdr:colOff>
      <xdr:row>296</xdr:row>
      <xdr:rowOff>9525</xdr:rowOff>
    </xdr:to>
    <xdr:pic>
      <xdr:nvPicPr>
        <xdr:cNvPr id="458" name="Picture 46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6530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297</xdr:row>
      <xdr:rowOff>0</xdr:rowOff>
    </xdr:from>
    <xdr:to>
      <xdr:col>0</xdr:col>
      <xdr:colOff>19050</xdr:colOff>
      <xdr:row>297</xdr:row>
      <xdr:rowOff>9525</xdr:rowOff>
    </xdr:to>
    <xdr:pic>
      <xdr:nvPicPr>
        <xdr:cNvPr id="459" name="Picture 46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6721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298</xdr:row>
      <xdr:rowOff>0</xdr:rowOff>
    </xdr:from>
    <xdr:to>
      <xdr:col>0</xdr:col>
      <xdr:colOff>19050</xdr:colOff>
      <xdr:row>298</xdr:row>
      <xdr:rowOff>9525</xdr:rowOff>
    </xdr:to>
    <xdr:pic>
      <xdr:nvPicPr>
        <xdr:cNvPr id="460" name="Picture 46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6911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299</xdr:row>
      <xdr:rowOff>0</xdr:rowOff>
    </xdr:from>
    <xdr:to>
      <xdr:col>0</xdr:col>
      <xdr:colOff>19050</xdr:colOff>
      <xdr:row>299</xdr:row>
      <xdr:rowOff>9525</xdr:rowOff>
    </xdr:to>
    <xdr:pic>
      <xdr:nvPicPr>
        <xdr:cNvPr id="461" name="Picture 46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7102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300</xdr:row>
      <xdr:rowOff>0</xdr:rowOff>
    </xdr:from>
    <xdr:to>
      <xdr:col>0</xdr:col>
      <xdr:colOff>19050</xdr:colOff>
      <xdr:row>300</xdr:row>
      <xdr:rowOff>9525</xdr:rowOff>
    </xdr:to>
    <xdr:pic>
      <xdr:nvPicPr>
        <xdr:cNvPr id="462" name="Picture 46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7292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301</xdr:row>
      <xdr:rowOff>0</xdr:rowOff>
    </xdr:from>
    <xdr:to>
      <xdr:col>0</xdr:col>
      <xdr:colOff>19050</xdr:colOff>
      <xdr:row>301</xdr:row>
      <xdr:rowOff>9525</xdr:rowOff>
    </xdr:to>
    <xdr:pic>
      <xdr:nvPicPr>
        <xdr:cNvPr id="463" name="Picture 46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7483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302</xdr:row>
      <xdr:rowOff>0</xdr:rowOff>
    </xdr:from>
    <xdr:to>
      <xdr:col>0</xdr:col>
      <xdr:colOff>19050</xdr:colOff>
      <xdr:row>302</xdr:row>
      <xdr:rowOff>9525</xdr:rowOff>
    </xdr:to>
    <xdr:pic>
      <xdr:nvPicPr>
        <xdr:cNvPr id="464" name="Picture 46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7673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303</xdr:row>
      <xdr:rowOff>0</xdr:rowOff>
    </xdr:from>
    <xdr:to>
      <xdr:col>0</xdr:col>
      <xdr:colOff>19050</xdr:colOff>
      <xdr:row>303</xdr:row>
      <xdr:rowOff>9525</xdr:rowOff>
    </xdr:to>
    <xdr:pic>
      <xdr:nvPicPr>
        <xdr:cNvPr id="465" name="Picture 46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7864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304</xdr:row>
      <xdr:rowOff>0</xdr:rowOff>
    </xdr:from>
    <xdr:to>
      <xdr:col>0</xdr:col>
      <xdr:colOff>19050</xdr:colOff>
      <xdr:row>304</xdr:row>
      <xdr:rowOff>9525</xdr:rowOff>
    </xdr:to>
    <xdr:pic>
      <xdr:nvPicPr>
        <xdr:cNvPr id="466" name="Picture 46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8054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305</xdr:row>
      <xdr:rowOff>0</xdr:rowOff>
    </xdr:from>
    <xdr:to>
      <xdr:col>0</xdr:col>
      <xdr:colOff>19050</xdr:colOff>
      <xdr:row>305</xdr:row>
      <xdr:rowOff>9525</xdr:rowOff>
    </xdr:to>
    <xdr:pic>
      <xdr:nvPicPr>
        <xdr:cNvPr id="467" name="Picture 47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8245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306</xdr:row>
      <xdr:rowOff>0</xdr:rowOff>
    </xdr:from>
    <xdr:to>
      <xdr:col>0</xdr:col>
      <xdr:colOff>19050</xdr:colOff>
      <xdr:row>306</xdr:row>
      <xdr:rowOff>9525</xdr:rowOff>
    </xdr:to>
    <xdr:pic>
      <xdr:nvPicPr>
        <xdr:cNvPr id="468" name="Picture 47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8435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307</xdr:row>
      <xdr:rowOff>0</xdr:rowOff>
    </xdr:from>
    <xdr:to>
      <xdr:col>0</xdr:col>
      <xdr:colOff>19050</xdr:colOff>
      <xdr:row>307</xdr:row>
      <xdr:rowOff>9525</xdr:rowOff>
    </xdr:to>
    <xdr:pic>
      <xdr:nvPicPr>
        <xdr:cNvPr id="469" name="Picture 47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8626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308</xdr:row>
      <xdr:rowOff>0</xdr:rowOff>
    </xdr:from>
    <xdr:to>
      <xdr:col>0</xdr:col>
      <xdr:colOff>19050</xdr:colOff>
      <xdr:row>308</xdr:row>
      <xdr:rowOff>9525</xdr:rowOff>
    </xdr:to>
    <xdr:pic>
      <xdr:nvPicPr>
        <xdr:cNvPr id="470" name="Picture 47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8816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309</xdr:row>
      <xdr:rowOff>0</xdr:rowOff>
    </xdr:from>
    <xdr:to>
      <xdr:col>0</xdr:col>
      <xdr:colOff>19050</xdr:colOff>
      <xdr:row>309</xdr:row>
      <xdr:rowOff>9525</xdr:rowOff>
    </xdr:to>
    <xdr:pic>
      <xdr:nvPicPr>
        <xdr:cNvPr id="471" name="Picture 47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9007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310</xdr:row>
      <xdr:rowOff>0</xdr:rowOff>
    </xdr:from>
    <xdr:to>
      <xdr:col>0</xdr:col>
      <xdr:colOff>19050</xdr:colOff>
      <xdr:row>310</xdr:row>
      <xdr:rowOff>9525</xdr:rowOff>
    </xdr:to>
    <xdr:pic>
      <xdr:nvPicPr>
        <xdr:cNvPr id="472" name="Picture 47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9197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311</xdr:row>
      <xdr:rowOff>0</xdr:rowOff>
    </xdr:from>
    <xdr:to>
      <xdr:col>0</xdr:col>
      <xdr:colOff>19050</xdr:colOff>
      <xdr:row>311</xdr:row>
      <xdr:rowOff>9525</xdr:rowOff>
    </xdr:to>
    <xdr:pic>
      <xdr:nvPicPr>
        <xdr:cNvPr id="473" name="Picture 47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9388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0</xdr:col>
      <xdr:colOff>19050</xdr:colOff>
      <xdr:row>312</xdr:row>
      <xdr:rowOff>9525</xdr:rowOff>
    </xdr:to>
    <xdr:pic>
      <xdr:nvPicPr>
        <xdr:cNvPr id="474" name="Picture 47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9578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14375" y="0"/>
          <a:ext cx="61626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9</xdr:row>
      <xdr:rowOff>19050</xdr:rowOff>
    </xdr:from>
    <xdr:to>
      <xdr:col>2</xdr:col>
      <xdr:colOff>295275</xdr:colOff>
      <xdr:row>11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62150"/>
          <a:ext cx="1514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12</xdr:row>
      <xdr:rowOff>19050</xdr:rowOff>
    </xdr:from>
    <xdr:to>
      <xdr:col>2</xdr:col>
      <xdr:colOff>295275</xdr:colOff>
      <xdr:row>14</xdr:row>
      <xdr:rowOff>9525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447925"/>
          <a:ext cx="1514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/>
  <dimension ref="A1:O32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5" max="15" width="10.140625" style="0" bestFit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N3" s="71" t="s">
        <v>3</v>
      </c>
      <c r="O3" s="71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N4" s="71">
        <v>1994</v>
      </c>
      <c r="O4" s="80">
        <v>34335</v>
      </c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N5" s="71">
        <v>1995</v>
      </c>
      <c r="O5" s="80">
        <v>34700</v>
      </c>
    </row>
    <row r="6" spans="1:1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N6" s="71">
        <v>1996</v>
      </c>
      <c r="O6" s="80">
        <v>35065</v>
      </c>
    </row>
    <row r="7" spans="1:1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71">
        <v>1997</v>
      </c>
      <c r="O7" s="80">
        <v>35431</v>
      </c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N8" s="71">
        <v>1998</v>
      </c>
      <c r="O8" s="80">
        <v>35796</v>
      </c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N9" s="71">
        <v>1999</v>
      </c>
      <c r="O9" s="80">
        <v>36161</v>
      </c>
    </row>
    <row r="10" spans="1:15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N10" s="71">
        <v>2000</v>
      </c>
      <c r="O10" s="80">
        <v>36526</v>
      </c>
    </row>
    <row r="11" spans="1:1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N11" s="71">
        <v>2001</v>
      </c>
      <c r="O11" s="80">
        <v>36892</v>
      </c>
    </row>
    <row r="12" spans="1:15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71">
        <v>2002</v>
      </c>
      <c r="O12" s="80">
        <v>37257</v>
      </c>
    </row>
    <row r="13" spans="1:15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N13" s="71">
        <v>2003</v>
      </c>
      <c r="O13" s="80">
        <v>37622</v>
      </c>
    </row>
    <row r="14" spans="1:15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N14" s="71">
        <v>2004</v>
      </c>
      <c r="O14" s="80">
        <v>37987</v>
      </c>
    </row>
    <row r="15" spans="1:15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N15" s="71">
        <v>2005</v>
      </c>
      <c r="O15" s="80">
        <v>38353</v>
      </c>
    </row>
    <row r="16" spans="1:15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N16" s="71">
        <v>2006</v>
      </c>
      <c r="O16" s="80">
        <v>38718</v>
      </c>
    </row>
    <row r="17" spans="1:1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71">
        <v>2007</v>
      </c>
      <c r="O17" s="80">
        <v>39083</v>
      </c>
    </row>
    <row r="18" spans="1:15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N18" s="71">
        <v>2008</v>
      </c>
      <c r="O18" s="80">
        <v>39448</v>
      </c>
    </row>
    <row r="19" spans="1:15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N19" s="71">
        <v>2009</v>
      </c>
      <c r="O19" s="80">
        <v>39814</v>
      </c>
    </row>
    <row r="20" spans="1:15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N20" s="71">
        <v>2010</v>
      </c>
      <c r="O20" s="80">
        <v>40179</v>
      </c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32" ht="12.75">
      <c r="E32" s="71" t="str">
        <f ca="1">IF(AND(HOUR(NOW())&gt;18,HOUR(NOW())&lt;24),"BOA NOITE",IF(AND(HOUR(NOW())&gt;=0,HOUR(NOW())&lt;=5),"BOA MADRUGADA",IF(AND(HOUR(NOW())&gt;5,HOUR(NOW())&lt;=12),"BOM DIA",IF(AND(HOUR(NOW())&gt;12,HOUR(NOW())&lt;=18),"BOA TARDE"))))</f>
        <v>BOM DIA</v>
      </c>
    </row>
  </sheetData>
  <sheetProtection password="ECAE" sheet="1" objects="1" scenarios="1"/>
  <printOptions/>
  <pageMargins left="0.75" right="0.75" top="1" bottom="1" header="0.492125985" footer="0.492125985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K323"/>
  <sheetViews>
    <sheetView showGridLines="0" showZeros="0" workbookViewId="0" topLeftCell="A1">
      <selection activeCell="G6" sqref="G6"/>
    </sheetView>
  </sheetViews>
  <sheetFormatPr defaultColWidth="9.140625" defaultRowHeight="12.75"/>
  <cols>
    <col min="1" max="1" width="15.7109375" style="10" customWidth="1"/>
    <col min="2" max="2" width="15.28125" style="10" customWidth="1"/>
    <col min="3" max="3" width="18.7109375" style="10" customWidth="1"/>
    <col min="4" max="4" width="16.7109375" style="10" customWidth="1"/>
    <col min="5" max="5" width="10.57421875" style="10" customWidth="1"/>
    <col min="6" max="6" width="10.7109375" style="10" customWidth="1"/>
    <col min="7" max="7" width="11.28125" style="10" customWidth="1"/>
    <col min="8" max="9" width="9.140625" style="10" customWidth="1"/>
    <col min="10" max="10" width="0" style="10" hidden="1" customWidth="1"/>
    <col min="11" max="16384" width="9.140625" style="10" customWidth="1"/>
  </cols>
  <sheetData>
    <row r="1" spans="1:10" ht="15">
      <c r="A1" s="9"/>
      <c r="B1" s="91"/>
      <c r="C1" s="91"/>
      <c r="D1" s="91"/>
      <c r="E1" s="91"/>
      <c r="F1" s="9"/>
      <c r="G1" s="9"/>
      <c r="J1" s="71">
        <f>IF(G5&gt;Atualização,CONCATENATE("Os valores serão corrigidos até o dia"," ",TEXT(Atualização,"dd/mm/aaaa"),", "," pois não existe índice posterior a esta data. Se desejar, altere a data de atualização na parte superior desta tela.",""),"")</f>
      </c>
    </row>
    <row r="2" spans="1:7" ht="18">
      <c r="A2" s="90" t="s">
        <v>0</v>
      </c>
      <c r="B2" s="90"/>
      <c r="C2" s="90"/>
      <c r="D2" s="90"/>
      <c r="E2" s="90"/>
      <c r="F2" s="90"/>
      <c r="G2" s="90"/>
    </row>
    <row r="3" spans="6:7" ht="12.75">
      <c r="F3" s="77">
        <f>G3</f>
        <v>39819</v>
      </c>
      <c r="G3" s="34">
        <f ca="1">TODAY()</f>
        <v>39819</v>
      </c>
    </row>
    <row r="4" spans="1:5" ht="12.75">
      <c r="A4" s="13" t="s">
        <v>15</v>
      </c>
      <c r="B4" s="92"/>
      <c r="C4" s="92"/>
      <c r="D4" s="92"/>
      <c r="E4" s="92"/>
    </row>
    <row r="5" spans="1:7" ht="12.75">
      <c r="A5" s="46" t="s">
        <v>16</v>
      </c>
      <c r="B5" s="55">
        <v>2002</v>
      </c>
      <c r="C5" s="53"/>
      <c r="E5" s="93" t="s">
        <v>1</v>
      </c>
      <c r="F5" s="93"/>
      <c r="G5" s="15">
        <v>39783</v>
      </c>
    </row>
    <row r="6" spans="5:6" ht="13.5" thickBot="1">
      <c r="E6" s="87" t="s">
        <v>25</v>
      </c>
      <c r="F6" s="50"/>
    </row>
    <row r="7" spans="1:7" s="9" customFormat="1" ht="13.5" thickBot="1">
      <c r="A7" s="62" t="s">
        <v>5</v>
      </c>
      <c r="B7" s="63" t="s">
        <v>13</v>
      </c>
      <c r="C7" s="63" t="s">
        <v>14</v>
      </c>
      <c r="D7" s="64" t="s">
        <v>2</v>
      </c>
      <c r="E7" s="47"/>
      <c r="F7" s="47"/>
      <c r="G7" s="47"/>
    </row>
    <row r="8" spans="1:11" ht="12.75">
      <c r="A8" s="78">
        <f>LOOKUP(B5,ano1,ano2)</f>
        <v>37257</v>
      </c>
      <c r="B8" s="65">
        <v>154</v>
      </c>
      <c r="C8" s="61">
        <f aca="true" t="shared" si="0" ref="C8:C18">IF(B8=0,"",D8/B8)</f>
        <v>1.906226085498877</v>
      </c>
      <c r="D8" s="60">
        <f>IF(AND(B8&gt;0,B8&lt;=260),B8*VLOOKUP($G$5,IGPM,4)/VLOOKUP(A8,IGPM,4),IF(OR(B8=0,B8&gt;260),""))</f>
        <v>293.55881716682705</v>
      </c>
      <c r="E8" s="52"/>
      <c r="F8" s="48"/>
      <c r="G8" s="48"/>
      <c r="J8" s="20"/>
      <c r="K8" s="21"/>
    </row>
    <row r="9" spans="1:11" ht="12.75">
      <c r="A9" s="79">
        <f>IF(A8&gt;0,_XLL.FIMMÊS(A8,0)+1,0)</f>
        <v>37288</v>
      </c>
      <c r="B9" s="18">
        <v>120.1</v>
      </c>
      <c r="C9" s="54">
        <f t="shared" si="0"/>
        <v>1.8993882876632893</v>
      </c>
      <c r="D9" s="60">
        <f aca="true" t="shared" si="1" ref="D9:D19">IF(AND(B9&gt;0,B9&lt;=260),B9*VLOOKUP($G$5,IGPM,4)/VLOOKUP(A9,IGPM,4),IF(OR(B9=0,B9&gt;260),""))</f>
        <v>228.11653334836103</v>
      </c>
      <c r="E9" s="48"/>
      <c r="F9" s="48"/>
      <c r="G9" s="48"/>
      <c r="J9" s="20"/>
      <c r="K9" s="21"/>
    </row>
    <row r="10" spans="1:11" ht="12.75">
      <c r="A10" s="79">
        <f>IF(A9&gt;0,_XLL.FIMMÊS(A9,0)+1,0)</f>
        <v>37316</v>
      </c>
      <c r="B10" s="18"/>
      <c r="C10" s="54">
        <f t="shared" si="0"/>
      </c>
      <c r="D10" s="60">
        <f t="shared" si="1"/>
      </c>
      <c r="E10" s="48"/>
      <c r="F10" s="48"/>
      <c r="G10" s="48"/>
      <c r="J10" s="20"/>
      <c r="K10" s="21"/>
    </row>
    <row r="11" spans="1:11" ht="12.75">
      <c r="A11" s="79">
        <f>IF(A10&gt;0,_XLL.FIMMÊS(A10,0)+1,0)</f>
        <v>37347</v>
      </c>
      <c r="B11" s="18"/>
      <c r="C11" s="54">
        <f t="shared" si="0"/>
      </c>
      <c r="D11" s="60">
        <f t="shared" si="1"/>
      </c>
      <c r="E11" s="48"/>
      <c r="F11" s="48"/>
      <c r="G11" s="48"/>
      <c r="J11" s="20"/>
      <c r="K11" s="21"/>
    </row>
    <row r="12" spans="1:11" ht="12.75">
      <c r="A12" s="79">
        <f>IF(A11&gt;0,_XLL.FIMMÊS(A11,0)+1,0)</f>
        <v>37377</v>
      </c>
      <c r="B12" s="18"/>
      <c r="C12" s="54">
        <f t="shared" si="0"/>
      </c>
      <c r="D12" s="60">
        <f t="shared" si="1"/>
      </c>
      <c r="E12" s="48"/>
      <c r="F12" s="48"/>
      <c r="G12" s="48"/>
      <c r="J12" s="20"/>
      <c r="K12" s="21"/>
    </row>
    <row r="13" spans="1:11" ht="12.75">
      <c r="A13" s="79">
        <f>IF(A12&gt;0,_XLL.FIMMÊS(A12,0)+1,0)</f>
        <v>37408</v>
      </c>
      <c r="B13" s="18"/>
      <c r="C13" s="54">
        <f t="shared" si="0"/>
      </c>
      <c r="D13" s="60">
        <f t="shared" si="1"/>
      </c>
      <c r="E13" s="48"/>
      <c r="F13" s="48"/>
      <c r="G13" s="48"/>
      <c r="J13" s="20"/>
      <c r="K13" s="21"/>
    </row>
    <row r="14" spans="1:11" ht="12.75">
      <c r="A14" s="79">
        <f>IF(A13&gt;0,_XLL.FIMMÊS(A13,0)+1,0)</f>
        <v>37438</v>
      </c>
      <c r="B14" s="18"/>
      <c r="C14" s="54">
        <f t="shared" si="0"/>
      </c>
      <c r="D14" s="60">
        <f t="shared" si="1"/>
      </c>
      <c r="E14" s="48"/>
      <c r="F14" s="48"/>
      <c r="G14" s="48"/>
      <c r="J14" s="20"/>
      <c r="K14" s="21"/>
    </row>
    <row r="15" spans="1:11" ht="12.75">
      <c r="A15" s="79">
        <f>IF(A14&gt;0,_XLL.FIMMÊS(A14,0)+1,0)</f>
        <v>37469</v>
      </c>
      <c r="B15" s="18"/>
      <c r="C15" s="54">
        <f t="shared" si="0"/>
      </c>
      <c r="D15" s="60">
        <f t="shared" si="1"/>
      </c>
      <c r="E15" s="48"/>
      <c r="F15" s="48"/>
      <c r="G15" s="48"/>
      <c r="J15" s="20"/>
      <c r="K15" s="21"/>
    </row>
    <row r="16" spans="1:7" ht="12.75">
      <c r="A16" s="79">
        <f>IF(A15&gt;0,_XLL.FIMMÊS(A15,0)+1,0)</f>
        <v>37500</v>
      </c>
      <c r="B16" s="18"/>
      <c r="C16" s="54">
        <f t="shared" si="0"/>
      </c>
      <c r="D16" s="60">
        <f t="shared" si="1"/>
      </c>
      <c r="E16" s="48"/>
      <c r="F16" s="48"/>
      <c r="G16" s="48"/>
    </row>
    <row r="17" spans="1:7" ht="12.75">
      <c r="A17" s="79">
        <f>IF(A16&gt;0,_XLL.FIMMÊS(A16,0)+1,0)</f>
        <v>37530</v>
      </c>
      <c r="B17" s="18"/>
      <c r="C17" s="54">
        <f t="shared" si="0"/>
      </c>
      <c r="D17" s="60">
        <f t="shared" si="1"/>
      </c>
      <c r="E17" s="48"/>
      <c r="F17" s="48"/>
      <c r="G17" s="48"/>
    </row>
    <row r="18" spans="1:7" ht="12.75">
      <c r="A18" s="79">
        <f>IF(A17&gt;0,_XLL.FIMMÊS(A17,0)+1,0)</f>
        <v>37561</v>
      </c>
      <c r="B18" s="18"/>
      <c r="C18" s="54">
        <f t="shared" si="0"/>
      </c>
      <c r="D18" s="60">
        <f t="shared" si="1"/>
      </c>
      <c r="E18" s="48"/>
      <c r="F18" s="48"/>
      <c r="G18" s="48"/>
    </row>
    <row r="19" spans="1:7" ht="12.75">
      <c r="A19" s="79">
        <f>IF(A18&gt;0,_XLL.FIMMÊS(A18,0)+1,0)</f>
        <v>37591</v>
      </c>
      <c r="B19" s="18"/>
      <c r="C19" s="54">
        <f>IF(B19=0,"",D19/B19)</f>
      </c>
      <c r="D19" s="60">
        <f t="shared" si="1"/>
      </c>
      <c r="E19" s="48"/>
      <c r="F19" s="48"/>
      <c r="G19" s="48"/>
    </row>
    <row r="20" spans="1:7" ht="13.5" customHeight="1">
      <c r="A20" s="51" t="s">
        <v>6</v>
      </c>
      <c r="B20" s="45">
        <f>SUM(B8:B19)</f>
        <v>274.1</v>
      </c>
      <c r="C20" s="45"/>
      <c r="D20" s="74">
        <f>SUM(D8:D19)</f>
        <v>521.675350515188</v>
      </c>
      <c r="E20" s="49"/>
      <c r="F20" s="49"/>
      <c r="G20" s="49"/>
    </row>
    <row r="21" spans="2:6" ht="12.75">
      <c r="B21" s="19"/>
      <c r="C21" s="19"/>
      <c r="D21" s="19"/>
      <c r="F21" s="19"/>
    </row>
    <row r="22" spans="2:6" ht="12.75">
      <c r="B22" s="36"/>
      <c r="C22" s="36"/>
      <c r="F22" s="19"/>
    </row>
    <row r="23" spans="2:6" ht="12.75">
      <c r="B23" s="36" t="e">
        <f>IF(#REF!&gt;0,Faturamento*Alíquota,"")</f>
        <v>#REF!</v>
      </c>
      <c r="C23" s="36"/>
      <c r="F23" s="19"/>
    </row>
    <row r="24" spans="2:6" ht="12.75">
      <c r="B24" s="36" t="e">
        <f>IF(#REF!&gt;0,Faturamento*Alíquota,"")</f>
        <v>#REF!</v>
      </c>
      <c r="C24" s="36"/>
      <c r="F24" s="19"/>
    </row>
    <row r="25" spans="2:6" ht="12.75">
      <c r="B25" s="36"/>
      <c r="C25" s="36"/>
      <c r="F25" s="19"/>
    </row>
    <row r="26" spans="2:6" ht="12.75">
      <c r="B26" s="36"/>
      <c r="C26" s="58" t="str">
        <f>CONCATENATE("Total Corrigido:"," ",TEXT(D20,"##.###,##"))</f>
        <v>Total Corrigido: 521,68</v>
      </c>
      <c r="F26" s="19"/>
    </row>
    <row r="27" spans="2:6" ht="12.75">
      <c r="B27" s="36"/>
      <c r="C27" s="58" t="str">
        <f>IF(D20&gt;0,C26,"")</f>
        <v>Total Corrigido: 521,68</v>
      </c>
      <c r="F27" s="19"/>
    </row>
    <row r="28" spans="1:6" ht="12.75">
      <c r="A28" s="32" t="s">
        <v>20</v>
      </c>
      <c r="B28" s="22"/>
      <c r="C28" s="22"/>
      <c r="F28" s="19"/>
    </row>
    <row r="29" spans="2:6" ht="12.75">
      <c r="B29" s="22"/>
      <c r="C29" s="22"/>
      <c r="F29" s="19"/>
    </row>
    <row r="30" spans="2:6" ht="12.75">
      <c r="B30" s="36"/>
      <c r="C30" s="36"/>
      <c r="F30" s="19"/>
    </row>
    <row r="31" spans="2:6" ht="12.75">
      <c r="B31" s="36"/>
      <c r="C31" s="36"/>
      <c r="F31" s="19"/>
    </row>
    <row r="32" spans="2:6" ht="12.75">
      <c r="B32" s="36"/>
      <c r="C32" s="36"/>
      <c r="F32" s="19"/>
    </row>
    <row r="33" spans="2:6" ht="12.75">
      <c r="B33" s="36"/>
      <c r="C33" s="36"/>
      <c r="F33" s="19"/>
    </row>
    <row r="34" spans="2:6" ht="12.75">
      <c r="B34" s="36"/>
      <c r="C34" s="36"/>
      <c r="F34" s="19"/>
    </row>
    <row r="35" spans="2:6" ht="12.75">
      <c r="B35" s="36"/>
      <c r="C35" s="36"/>
      <c r="F35" s="19"/>
    </row>
    <row r="36" spans="2:6" ht="12.75">
      <c r="B36" s="36"/>
      <c r="C36" s="36"/>
      <c r="F36" s="19"/>
    </row>
    <row r="37" spans="2:6" ht="12.75">
      <c r="B37" s="36"/>
      <c r="C37" s="36"/>
      <c r="F37" s="19"/>
    </row>
    <row r="38" spans="2:6" ht="12.75">
      <c r="B38" s="36"/>
      <c r="C38" s="36"/>
      <c r="F38" s="19"/>
    </row>
    <row r="39" spans="2:6" ht="12.75">
      <c r="B39" s="36"/>
      <c r="C39" s="36"/>
      <c r="F39" s="19"/>
    </row>
    <row r="40" spans="2:6" ht="12.75">
      <c r="B40" s="19"/>
      <c r="C40" s="19"/>
      <c r="F40" s="19"/>
    </row>
    <row r="41" spans="2:6" ht="12.75">
      <c r="B41" s="19"/>
      <c r="C41" s="19"/>
      <c r="F41" s="19"/>
    </row>
    <row r="42" spans="1:6" ht="12.75">
      <c r="A42" s="11"/>
      <c r="B42" s="19"/>
      <c r="C42" s="19"/>
      <c r="F42" s="19"/>
    </row>
    <row r="43" spans="1:6" ht="12.75">
      <c r="A43" s="12"/>
      <c r="B43" s="19"/>
      <c r="C43" s="19"/>
      <c r="F43" s="19"/>
    </row>
    <row r="44" spans="1:6" ht="12.75">
      <c r="A44" s="12"/>
      <c r="B44" s="19"/>
      <c r="C44" s="19"/>
      <c r="F44" s="19"/>
    </row>
    <row r="45" spans="1:6" ht="12.75">
      <c r="A45" s="12"/>
      <c r="B45" s="19"/>
      <c r="C45" s="19"/>
      <c r="F45" s="19"/>
    </row>
    <row r="46" spans="1:6" ht="12.75">
      <c r="A46" s="12"/>
      <c r="B46" s="19"/>
      <c r="C46" s="19"/>
      <c r="F46" s="19"/>
    </row>
    <row r="47" spans="1:6" ht="12.75">
      <c r="A47" s="12"/>
      <c r="B47" s="19"/>
      <c r="C47" s="19"/>
      <c r="F47" s="19"/>
    </row>
    <row r="48" spans="1:6" ht="12.75">
      <c r="A48" s="16"/>
      <c r="B48" s="19"/>
      <c r="C48" s="19"/>
      <c r="F48" s="19"/>
    </row>
    <row r="49" spans="1:6" ht="12.75">
      <c r="A49" s="12"/>
      <c r="B49" s="19"/>
      <c r="C49" s="19"/>
      <c r="F49" s="19"/>
    </row>
    <row r="50" spans="1:6" ht="12.75">
      <c r="A50" s="12"/>
      <c r="B50" s="19"/>
      <c r="C50" s="19"/>
      <c r="F50" s="19"/>
    </row>
    <row r="51" spans="1:6" ht="12.75">
      <c r="A51" s="12"/>
      <c r="B51" s="19"/>
      <c r="C51" s="19"/>
      <c r="F51" s="19"/>
    </row>
    <row r="52" spans="1:6" ht="12.75">
      <c r="A52" s="12"/>
      <c r="B52" s="19"/>
      <c r="C52" s="19"/>
      <c r="F52" s="19"/>
    </row>
    <row r="53" spans="1:6" ht="12.75">
      <c r="A53" s="12"/>
      <c r="B53" s="19"/>
      <c r="C53" s="19"/>
      <c r="F53" s="19"/>
    </row>
    <row r="54" spans="1:6" ht="12.75">
      <c r="A54" s="12"/>
      <c r="B54" s="19"/>
      <c r="C54" s="19"/>
      <c r="F54" s="19"/>
    </row>
    <row r="55" spans="1:6" ht="12.75">
      <c r="A55" s="12"/>
      <c r="B55" s="19"/>
      <c r="C55" s="19"/>
      <c r="F55" s="19"/>
    </row>
    <row r="56" spans="1:6" ht="12.75">
      <c r="A56" s="12"/>
      <c r="B56" s="19"/>
      <c r="C56" s="19"/>
      <c r="F56" s="19"/>
    </row>
    <row r="57" spans="1:6" ht="12.75">
      <c r="A57" s="12"/>
      <c r="B57" s="19"/>
      <c r="C57" s="19"/>
      <c r="F57" s="19"/>
    </row>
    <row r="58" spans="1:6" ht="12.75">
      <c r="A58" s="12"/>
      <c r="B58" s="19"/>
      <c r="C58" s="19"/>
      <c r="F58" s="19"/>
    </row>
    <row r="59" spans="1:6" ht="12.75">
      <c r="A59" s="12"/>
      <c r="B59" s="19"/>
      <c r="C59" s="19"/>
      <c r="F59" s="19"/>
    </row>
    <row r="60" spans="1:6" ht="12.75">
      <c r="A60" s="12"/>
      <c r="B60" s="19"/>
      <c r="C60" s="19"/>
      <c r="F60" s="19"/>
    </row>
    <row r="61" spans="1:6" ht="12.75">
      <c r="A61" s="12"/>
      <c r="B61" s="19"/>
      <c r="C61" s="19"/>
      <c r="F61" s="19"/>
    </row>
    <row r="62" spans="1:6" ht="12.75">
      <c r="A62" s="12"/>
      <c r="B62" s="19"/>
      <c r="C62" s="19"/>
      <c r="F62" s="19"/>
    </row>
    <row r="63" spans="2:6" ht="12.75">
      <c r="B63" s="19"/>
      <c r="C63" s="19"/>
      <c r="F63" s="19"/>
    </row>
    <row r="64" spans="2:6" ht="12.75">
      <c r="B64" s="19"/>
      <c r="C64" s="19"/>
      <c r="F64" s="19"/>
    </row>
    <row r="65" spans="2:3" ht="12.75">
      <c r="B65" s="19"/>
      <c r="C65" s="19"/>
    </row>
    <row r="66" spans="2:3" ht="12.75">
      <c r="B66" s="19"/>
      <c r="C66" s="19"/>
    </row>
    <row r="67" spans="2:3" ht="12.75">
      <c r="B67" s="19"/>
      <c r="C67" s="19"/>
    </row>
    <row r="68" spans="2:3" ht="12.75">
      <c r="B68" s="19"/>
      <c r="C68" s="19"/>
    </row>
    <row r="69" spans="2:3" ht="12.75">
      <c r="B69" s="19"/>
      <c r="C69" s="19"/>
    </row>
    <row r="70" spans="2:3" ht="12.75">
      <c r="B70" s="19"/>
      <c r="C70" s="19"/>
    </row>
    <row r="71" spans="2:3" ht="12.75">
      <c r="B71" s="19"/>
      <c r="C71" s="19"/>
    </row>
    <row r="72" spans="2:3" ht="12.75">
      <c r="B72" s="19"/>
      <c r="C72" s="19"/>
    </row>
    <row r="73" spans="2:3" ht="12.75">
      <c r="B73" s="19"/>
      <c r="C73" s="19"/>
    </row>
    <row r="74" spans="2:3" ht="12.75">
      <c r="B74" s="19"/>
      <c r="C74" s="19"/>
    </row>
    <row r="75" spans="2:3" ht="12.75">
      <c r="B75" s="19"/>
      <c r="C75" s="19"/>
    </row>
    <row r="76" spans="2:3" ht="12.75">
      <c r="B76" s="19"/>
      <c r="C76" s="19"/>
    </row>
    <row r="77" spans="2:3" ht="12.75">
      <c r="B77" s="19"/>
      <c r="C77" s="19"/>
    </row>
    <row r="78" spans="2:3" ht="12.75">
      <c r="B78" s="19"/>
      <c r="C78" s="19"/>
    </row>
    <row r="79" spans="2:3" ht="12.75">
      <c r="B79" s="19"/>
      <c r="C79" s="19"/>
    </row>
    <row r="80" spans="2:3" ht="12.75">
      <c r="B80" s="19"/>
      <c r="C80" s="19"/>
    </row>
    <row r="81" spans="2:3" ht="12.75">
      <c r="B81" s="19"/>
      <c r="C81" s="19"/>
    </row>
    <row r="82" spans="2:3" ht="12.75">
      <c r="B82" s="19"/>
      <c r="C82" s="19"/>
    </row>
    <row r="83" spans="2:3" ht="12.75">
      <c r="B83" s="19"/>
      <c r="C83" s="19"/>
    </row>
    <row r="84" spans="2:3" ht="12.75">
      <c r="B84" s="19"/>
      <c r="C84" s="19"/>
    </row>
    <row r="85" spans="2:3" ht="12.75">
      <c r="B85" s="19"/>
      <c r="C85" s="19"/>
    </row>
    <row r="86" spans="2:3" ht="12.75">
      <c r="B86" s="19"/>
      <c r="C86" s="19"/>
    </row>
    <row r="87" spans="2:3" ht="12.75">
      <c r="B87" s="19"/>
      <c r="C87" s="19"/>
    </row>
    <row r="88" spans="2:3" ht="12.75">
      <c r="B88" s="19"/>
      <c r="C88" s="19"/>
    </row>
    <row r="89" spans="2:3" ht="12.75">
      <c r="B89" s="19"/>
      <c r="C89" s="19"/>
    </row>
    <row r="90" spans="2:3" ht="12.75">
      <c r="B90" s="19"/>
      <c r="C90" s="19"/>
    </row>
    <row r="91" spans="2:3" ht="12.75">
      <c r="B91" s="19"/>
      <c r="C91" s="19"/>
    </row>
    <row r="92" spans="2:3" ht="12.75">
      <c r="B92" s="19"/>
      <c r="C92" s="19"/>
    </row>
    <row r="93" spans="2:3" ht="12.75">
      <c r="B93" s="19"/>
      <c r="C93" s="19"/>
    </row>
    <row r="94" spans="2:3" ht="12.75">
      <c r="B94" s="19"/>
      <c r="C94" s="19"/>
    </row>
    <row r="95" spans="2:3" ht="12.75">
      <c r="B95" s="19"/>
      <c r="C95" s="19"/>
    </row>
    <row r="96" spans="2:3" ht="12.75">
      <c r="B96" s="19"/>
      <c r="C96" s="19"/>
    </row>
    <row r="97" spans="2:3" ht="12.75">
      <c r="B97" s="19"/>
      <c r="C97" s="19"/>
    </row>
    <row r="98" spans="2:3" ht="12.75">
      <c r="B98" s="19"/>
      <c r="C98" s="19"/>
    </row>
    <row r="99" spans="2:3" ht="12.75">
      <c r="B99" s="19"/>
      <c r="C99" s="19"/>
    </row>
    <row r="100" spans="2:3" ht="12.75">
      <c r="B100" s="19"/>
      <c r="C100" s="19"/>
    </row>
    <row r="101" spans="2:3" ht="12.75">
      <c r="B101" s="19"/>
      <c r="C101" s="19"/>
    </row>
    <row r="102" spans="2:3" ht="12.75">
      <c r="B102" s="19"/>
      <c r="C102" s="19"/>
    </row>
    <row r="103" spans="2:3" ht="12.75">
      <c r="B103" s="19"/>
      <c r="C103" s="19"/>
    </row>
    <row r="104" spans="2:3" ht="12.75">
      <c r="B104" s="19"/>
      <c r="C104" s="19"/>
    </row>
    <row r="105" spans="2:3" ht="12.75">
      <c r="B105" s="19"/>
      <c r="C105" s="19"/>
    </row>
    <row r="106" spans="2:3" ht="12.75">
      <c r="B106" s="19"/>
      <c r="C106" s="19"/>
    </row>
    <row r="107" spans="2:3" ht="12.75">
      <c r="B107" s="19"/>
      <c r="C107" s="19"/>
    </row>
    <row r="108" spans="2:3" ht="12.75">
      <c r="B108" s="19"/>
      <c r="C108" s="19"/>
    </row>
    <row r="109" spans="2:3" ht="12.75">
      <c r="B109" s="19"/>
      <c r="C109" s="19"/>
    </row>
    <row r="110" spans="2:3" ht="12.75">
      <c r="B110" s="19"/>
      <c r="C110" s="19"/>
    </row>
    <row r="111" spans="2:3" ht="12.75">
      <c r="B111" s="19"/>
      <c r="C111" s="19"/>
    </row>
    <row r="112" spans="2:3" ht="12.75">
      <c r="B112" s="19"/>
      <c r="C112" s="19"/>
    </row>
    <row r="113" spans="2:3" ht="12.75">
      <c r="B113" s="19"/>
      <c r="C113" s="19"/>
    </row>
    <row r="114" spans="2:3" ht="12.75">
      <c r="B114" s="19"/>
      <c r="C114" s="19"/>
    </row>
    <row r="115" spans="2:3" ht="12.75">
      <c r="B115" s="19"/>
      <c r="C115" s="19"/>
    </row>
    <row r="116" spans="2:3" ht="12.75">
      <c r="B116" s="19"/>
      <c r="C116" s="19"/>
    </row>
    <row r="117" spans="2:3" ht="12.75">
      <c r="B117" s="19"/>
      <c r="C117" s="19"/>
    </row>
    <row r="118" spans="2:3" ht="12.75">
      <c r="B118" s="19"/>
      <c r="C118" s="19"/>
    </row>
    <row r="119" spans="2:3" ht="12.75">
      <c r="B119" s="19"/>
      <c r="C119" s="19"/>
    </row>
    <row r="120" spans="2:3" ht="12.75">
      <c r="B120" s="19"/>
      <c r="C120" s="19"/>
    </row>
    <row r="121" spans="2:3" ht="12.75">
      <c r="B121" s="19"/>
      <c r="C121" s="19"/>
    </row>
    <row r="122" spans="2:3" ht="12.75">
      <c r="B122" s="19"/>
      <c r="C122" s="19"/>
    </row>
    <row r="123" spans="2:3" ht="12.75">
      <c r="B123" s="19"/>
      <c r="C123" s="19"/>
    </row>
    <row r="124" spans="2:3" ht="12.75">
      <c r="B124" s="19"/>
      <c r="C124" s="19"/>
    </row>
    <row r="125" spans="2:3" ht="12.75">
      <c r="B125" s="19"/>
      <c r="C125" s="19"/>
    </row>
    <row r="126" spans="2:3" ht="12.75">
      <c r="B126" s="19"/>
      <c r="C126" s="19"/>
    </row>
    <row r="127" spans="2:3" ht="12.75">
      <c r="B127" s="19"/>
      <c r="C127" s="19"/>
    </row>
    <row r="128" spans="2:3" ht="12.75">
      <c r="B128" s="19"/>
      <c r="C128" s="19"/>
    </row>
    <row r="129" spans="2:3" ht="12.75">
      <c r="B129" s="19"/>
      <c r="C129" s="19"/>
    </row>
    <row r="130" spans="2:3" ht="12.75">
      <c r="B130" s="19"/>
      <c r="C130" s="19"/>
    </row>
    <row r="131" spans="2:3" ht="12.75">
      <c r="B131" s="19"/>
      <c r="C131" s="19"/>
    </row>
    <row r="132" spans="2:3" ht="12.75">
      <c r="B132" s="19"/>
      <c r="C132" s="19"/>
    </row>
    <row r="133" spans="2:3" ht="12.75">
      <c r="B133" s="19"/>
      <c r="C133" s="19"/>
    </row>
    <row r="134" spans="2:3" ht="12.75">
      <c r="B134" s="19"/>
      <c r="C134" s="19"/>
    </row>
    <row r="135" spans="2:3" ht="12.75">
      <c r="B135" s="19"/>
      <c r="C135" s="19"/>
    </row>
    <row r="136" spans="2:3" ht="12.75">
      <c r="B136" s="19"/>
      <c r="C136" s="19"/>
    </row>
    <row r="137" spans="2:3" ht="12.75">
      <c r="B137" s="19"/>
      <c r="C137" s="19"/>
    </row>
    <row r="138" spans="2:3" ht="12.75">
      <c r="B138" s="19"/>
      <c r="C138" s="19"/>
    </row>
    <row r="139" spans="2:3" ht="12.75">
      <c r="B139" s="19"/>
      <c r="C139" s="19"/>
    </row>
    <row r="140" spans="2:3" ht="12.75">
      <c r="B140" s="19"/>
      <c r="C140" s="19"/>
    </row>
    <row r="141" spans="2:3" ht="12.75">
      <c r="B141" s="19"/>
      <c r="C141" s="19"/>
    </row>
    <row r="142" spans="2:3" ht="12.75">
      <c r="B142" s="19"/>
      <c r="C142" s="19"/>
    </row>
    <row r="143" spans="2:3" ht="12.75">
      <c r="B143" s="19"/>
      <c r="C143" s="19"/>
    </row>
    <row r="144" spans="2:3" ht="12.75">
      <c r="B144" s="19"/>
      <c r="C144" s="19"/>
    </row>
    <row r="145" spans="2:3" ht="12.75">
      <c r="B145" s="19"/>
      <c r="C145" s="19"/>
    </row>
    <row r="146" spans="2:3" ht="12.75">
      <c r="B146" s="19"/>
      <c r="C146" s="19"/>
    </row>
    <row r="147" spans="2:3" ht="12.75">
      <c r="B147" s="19"/>
      <c r="C147" s="19"/>
    </row>
    <row r="148" spans="2:3" ht="12.75">
      <c r="B148" s="19"/>
      <c r="C148" s="19"/>
    </row>
    <row r="149" spans="2:3" ht="12.75">
      <c r="B149" s="19"/>
      <c r="C149" s="19"/>
    </row>
    <row r="150" spans="2:3" ht="12.75">
      <c r="B150" s="19"/>
      <c r="C150" s="19"/>
    </row>
    <row r="151" spans="2:3" ht="12.75">
      <c r="B151" s="19"/>
      <c r="C151" s="19"/>
    </row>
    <row r="152" spans="2:3" ht="12.75">
      <c r="B152" s="19"/>
      <c r="C152" s="19"/>
    </row>
    <row r="153" spans="2:3" ht="12.75">
      <c r="B153" s="19"/>
      <c r="C153" s="19"/>
    </row>
    <row r="154" spans="2:3" ht="12.75">
      <c r="B154" s="19"/>
      <c r="C154" s="19"/>
    </row>
    <row r="155" spans="2:3" ht="12.75">
      <c r="B155" s="19"/>
      <c r="C155" s="19"/>
    </row>
    <row r="156" spans="2:3" ht="12.75">
      <c r="B156" s="19"/>
      <c r="C156" s="19"/>
    </row>
    <row r="157" spans="2:3" ht="12.75">
      <c r="B157" s="19"/>
      <c r="C157" s="19"/>
    </row>
    <row r="158" spans="2:3" ht="12.75">
      <c r="B158" s="19"/>
      <c r="C158" s="19"/>
    </row>
    <row r="159" spans="2:3" ht="12.75">
      <c r="B159" s="19"/>
      <c r="C159" s="19"/>
    </row>
    <row r="160" spans="2:3" ht="12.75">
      <c r="B160" s="19"/>
      <c r="C160" s="19"/>
    </row>
    <row r="161" spans="2:3" ht="12.75">
      <c r="B161" s="19"/>
      <c r="C161" s="19"/>
    </row>
    <row r="162" spans="2:3" ht="12.75">
      <c r="B162" s="19"/>
      <c r="C162" s="19"/>
    </row>
    <row r="163" spans="2:3" ht="12.75">
      <c r="B163" s="19"/>
      <c r="C163" s="19"/>
    </row>
    <row r="164" spans="2:3" ht="12.75">
      <c r="B164" s="19"/>
      <c r="C164" s="19"/>
    </row>
    <row r="165" spans="2:3" ht="12.75">
      <c r="B165" s="19"/>
      <c r="C165" s="19"/>
    </row>
    <row r="166" spans="2:3" ht="12.75">
      <c r="B166" s="19"/>
      <c r="C166" s="19"/>
    </row>
    <row r="167" spans="2:3" ht="12.75">
      <c r="B167" s="19"/>
      <c r="C167" s="19"/>
    </row>
    <row r="168" spans="2:3" ht="12.75">
      <c r="B168" s="19"/>
      <c r="C168" s="19"/>
    </row>
    <row r="169" spans="2:3" ht="12.75">
      <c r="B169" s="19"/>
      <c r="C169" s="19"/>
    </row>
    <row r="170" spans="2:3" ht="12.75">
      <c r="B170" s="19"/>
      <c r="C170" s="19"/>
    </row>
    <row r="171" spans="2:3" ht="12.75">
      <c r="B171" s="19"/>
      <c r="C171" s="19"/>
    </row>
    <row r="172" spans="2:3" ht="12.75">
      <c r="B172" s="19"/>
      <c r="C172" s="19"/>
    </row>
    <row r="173" spans="2:3" ht="12.75">
      <c r="B173" s="19"/>
      <c r="C173" s="19"/>
    </row>
    <row r="174" spans="2:3" ht="12.75">
      <c r="B174" s="19"/>
      <c r="C174" s="19"/>
    </row>
    <row r="175" spans="2:3" ht="12.75">
      <c r="B175" s="19"/>
      <c r="C175" s="19"/>
    </row>
    <row r="176" spans="2:3" ht="12.75">
      <c r="B176" s="19"/>
      <c r="C176" s="19"/>
    </row>
    <row r="177" spans="2:3" ht="12.75">
      <c r="B177" s="19"/>
      <c r="C177" s="19"/>
    </row>
    <row r="178" spans="2:3" ht="12.75">
      <c r="B178" s="19"/>
      <c r="C178" s="19"/>
    </row>
    <row r="179" spans="2:3" ht="12.75">
      <c r="B179" s="19"/>
      <c r="C179" s="19"/>
    </row>
    <row r="180" spans="2:3" ht="12.75">
      <c r="B180" s="19"/>
      <c r="C180" s="19"/>
    </row>
    <row r="181" spans="2:3" ht="12.75">
      <c r="B181" s="19"/>
      <c r="C181" s="19"/>
    </row>
    <row r="182" spans="2:3" ht="12.75">
      <c r="B182" s="19"/>
      <c r="C182" s="19"/>
    </row>
    <row r="183" spans="2:3" ht="12.75">
      <c r="B183" s="19"/>
      <c r="C183" s="19"/>
    </row>
    <row r="184" spans="2:3" ht="12.75">
      <c r="B184" s="19"/>
      <c r="C184" s="19"/>
    </row>
    <row r="185" spans="2:3" ht="12.75">
      <c r="B185" s="19"/>
      <c r="C185" s="19"/>
    </row>
    <row r="186" spans="2:3" ht="12.75">
      <c r="B186" s="19"/>
      <c r="C186" s="19"/>
    </row>
    <row r="187" spans="2:3" ht="12.75">
      <c r="B187" s="19"/>
      <c r="C187" s="19"/>
    </row>
    <row r="188" spans="2:3" ht="12.75">
      <c r="B188" s="19"/>
      <c r="C188" s="19"/>
    </row>
    <row r="189" spans="2:3" ht="12.75">
      <c r="B189" s="19"/>
      <c r="C189" s="19"/>
    </row>
    <row r="190" spans="2:3" ht="12.75">
      <c r="B190" s="19"/>
      <c r="C190" s="19"/>
    </row>
    <row r="191" spans="2:3" ht="12.75">
      <c r="B191" s="19"/>
      <c r="C191" s="19"/>
    </row>
    <row r="192" spans="2:3" ht="12.75">
      <c r="B192" s="19"/>
      <c r="C192" s="19"/>
    </row>
    <row r="193" spans="2:3" ht="12.75">
      <c r="B193" s="19"/>
      <c r="C193" s="19"/>
    </row>
    <row r="194" spans="2:3" ht="12.75">
      <c r="B194" s="19"/>
      <c r="C194" s="19"/>
    </row>
    <row r="195" spans="2:3" ht="12.75">
      <c r="B195" s="19"/>
      <c r="C195" s="19"/>
    </row>
    <row r="196" spans="2:3" ht="12.75">
      <c r="B196" s="19"/>
      <c r="C196" s="19"/>
    </row>
    <row r="197" spans="2:3" ht="12.75">
      <c r="B197" s="19"/>
      <c r="C197" s="19"/>
    </row>
    <row r="198" spans="2:3" ht="12.75">
      <c r="B198" s="19"/>
      <c r="C198" s="19"/>
    </row>
    <row r="199" spans="2:3" ht="12.75">
      <c r="B199" s="19"/>
      <c r="C199" s="19"/>
    </row>
    <row r="200" spans="2:3" ht="12.75">
      <c r="B200" s="19"/>
      <c r="C200" s="19"/>
    </row>
    <row r="201" spans="2:3" ht="12.75">
      <c r="B201" s="19"/>
      <c r="C201" s="19"/>
    </row>
    <row r="202" spans="2:3" ht="12.75">
      <c r="B202" s="19"/>
      <c r="C202" s="19"/>
    </row>
    <row r="203" spans="2:3" ht="12.75">
      <c r="B203" s="19"/>
      <c r="C203" s="19"/>
    </row>
    <row r="204" spans="2:3" ht="12.75">
      <c r="B204" s="19"/>
      <c r="C204" s="19"/>
    </row>
    <row r="205" spans="2:3" ht="12.75">
      <c r="B205" s="19"/>
      <c r="C205" s="19"/>
    </row>
    <row r="206" spans="2:3" ht="12.75">
      <c r="B206" s="19"/>
      <c r="C206" s="19"/>
    </row>
    <row r="207" spans="2:3" ht="12.75">
      <c r="B207" s="19"/>
      <c r="C207" s="19"/>
    </row>
    <row r="208" spans="2:3" ht="12.75">
      <c r="B208" s="19"/>
      <c r="C208" s="19"/>
    </row>
    <row r="209" spans="2:3" ht="12.75">
      <c r="B209" s="19"/>
      <c r="C209" s="19"/>
    </row>
    <row r="210" spans="2:3" ht="12.75">
      <c r="B210" s="19"/>
      <c r="C210" s="19"/>
    </row>
    <row r="211" spans="2:3" ht="12.75">
      <c r="B211" s="19"/>
      <c r="C211" s="19"/>
    </row>
    <row r="212" spans="2:3" ht="12.75">
      <c r="B212" s="19"/>
      <c r="C212" s="19"/>
    </row>
    <row r="213" spans="2:3" ht="12.75">
      <c r="B213" s="19"/>
      <c r="C213" s="19"/>
    </row>
    <row r="214" spans="2:3" ht="12.75">
      <c r="B214" s="19"/>
      <c r="C214" s="19"/>
    </row>
    <row r="215" spans="2:3" ht="12.75">
      <c r="B215" s="19"/>
      <c r="C215" s="19"/>
    </row>
    <row r="216" spans="2:3" ht="12.75">
      <c r="B216" s="19"/>
      <c r="C216" s="19"/>
    </row>
    <row r="217" spans="2:3" ht="12.75">
      <c r="B217" s="19"/>
      <c r="C217" s="19"/>
    </row>
    <row r="218" spans="2:3" ht="12.75">
      <c r="B218" s="19"/>
      <c r="C218" s="19"/>
    </row>
    <row r="219" spans="2:3" ht="12.75">
      <c r="B219" s="19"/>
      <c r="C219" s="19"/>
    </row>
    <row r="220" spans="2:3" ht="12.75">
      <c r="B220" s="19"/>
      <c r="C220" s="19"/>
    </row>
    <row r="221" spans="2:3" ht="12.75">
      <c r="B221" s="19"/>
      <c r="C221" s="19"/>
    </row>
    <row r="222" spans="2:3" ht="12.75">
      <c r="B222" s="19"/>
      <c r="C222" s="19"/>
    </row>
    <row r="223" spans="2:3" ht="12.75">
      <c r="B223" s="19"/>
      <c r="C223" s="19"/>
    </row>
    <row r="224" spans="2:3" ht="12.75">
      <c r="B224" s="19"/>
      <c r="C224" s="19"/>
    </row>
    <row r="225" spans="2:3" ht="12.75">
      <c r="B225" s="19"/>
      <c r="C225" s="19"/>
    </row>
    <row r="226" spans="2:3" ht="12.75">
      <c r="B226" s="19"/>
      <c r="C226" s="19"/>
    </row>
    <row r="227" spans="2:3" ht="12.75">
      <c r="B227" s="19"/>
      <c r="C227" s="19"/>
    </row>
    <row r="228" spans="2:3" ht="12.75">
      <c r="B228" s="19"/>
      <c r="C228" s="19"/>
    </row>
    <row r="229" spans="2:3" ht="12.75">
      <c r="B229" s="19"/>
      <c r="C229" s="19"/>
    </row>
    <row r="230" spans="2:3" ht="12.75">
      <c r="B230" s="19"/>
      <c r="C230" s="19"/>
    </row>
    <row r="231" spans="2:3" ht="12.75">
      <c r="B231" s="19"/>
      <c r="C231" s="19"/>
    </row>
    <row r="232" spans="2:3" ht="12.75">
      <c r="B232" s="19"/>
      <c r="C232" s="19"/>
    </row>
    <row r="233" spans="2:3" ht="12.75">
      <c r="B233" s="19"/>
      <c r="C233" s="19"/>
    </row>
    <row r="234" spans="2:3" ht="12.75">
      <c r="B234" s="19"/>
      <c r="C234" s="19"/>
    </row>
    <row r="235" spans="2:3" ht="12.75">
      <c r="B235" s="19"/>
      <c r="C235" s="19"/>
    </row>
    <row r="236" spans="2:3" ht="12.75">
      <c r="B236" s="19"/>
      <c r="C236" s="19"/>
    </row>
    <row r="237" spans="2:3" ht="12.75">
      <c r="B237" s="19"/>
      <c r="C237" s="19"/>
    </row>
    <row r="238" spans="2:3" ht="12.75">
      <c r="B238" s="19"/>
      <c r="C238" s="19"/>
    </row>
    <row r="239" spans="2:3" ht="12.75">
      <c r="B239" s="19"/>
      <c r="C239" s="19"/>
    </row>
    <row r="240" spans="2:3" ht="12.75">
      <c r="B240" s="19"/>
      <c r="C240" s="19"/>
    </row>
    <row r="241" spans="2:3" ht="12.75">
      <c r="B241" s="19"/>
      <c r="C241" s="19"/>
    </row>
    <row r="242" spans="2:3" ht="12.75">
      <c r="B242" s="19"/>
      <c r="C242" s="19"/>
    </row>
    <row r="243" spans="2:3" ht="12.75">
      <c r="B243" s="19"/>
      <c r="C243" s="19"/>
    </row>
    <row r="244" spans="2:3" ht="12.75">
      <c r="B244" s="19"/>
      <c r="C244" s="19"/>
    </row>
    <row r="245" spans="2:3" ht="12.75">
      <c r="B245" s="19"/>
      <c r="C245" s="19"/>
    </row>
    <row r="246" spans="2:3" ht="12.75">
      <c r="B246" s="19"/>
      <c r="C246" s="19"/>
    </row>
    <row r="247" spans="2:3" ht="12.75">
      <c r="B247" s="19"/>
      <c r="C247" s="19"/>
    </row>
    <row r="248" spans="2:3" ht="12.75">
      <c r="B248" s="19"/>
      <c r="C248" s="19"/>
    </row>
    <row r="249" spans="2:3" ht="12.75">
      <c r="B249" s="19"/>
      <c r="C249" s="19"/>
    </row>
    <row r="250" spans="2:3" ht="12.75">
      <c r="B250" s="19"/>
      <c r="C250" s="19"/>
    </row>
    <row r="251" spans="2:3" ht="12.75">
      <c r="B251" s="19"/>
      <c r="C251" s="19"/>
    </row>
    <row r="252" spans="2:3" ht="12.75">
      <c r="B252" s="19"/>
      <c r="C252" s="19"/>
    </row>
    <row r="253" spans="2:3" ht="12.75">
      <c r="B253" s="19"/>
      <c r="C253" s="19"/>
    </row>
    <row r="254" spans="2:3" ht="12.75">
      <c r="B254" s="19"/>
      <c r="C254" s="19"/>
    </row>
    <row r="255" spans="2:3" ht="12.75">
      <c r="B255" s="19"/>
      <c r="C255" s="19"/>
    </row>
    <row r="256" spans="2:3" ht="12.75">
      <c r="B256" s="19"/>
      <c r="C256" s="19"/>
    </row>
    <row r="257" spans="2:3" ht="12.75">
      <c r="B257" s="19"/>
      <c r="C257" s="19"/>
    </row>
    <row r="258" spans="2:3" ht="12.75">
      <c r="B258" s="19"/>
      <c r="C258" s="19"/>
    </row>
    <row r="259" spans="2:3" ht="12.75">
      <c r="B259" s="19"/>
      <c r="C259" s="19"/>
    </row>
    <row r="260" spans="2:3" ht="12.75">
      <c r="B260" s="19"/>
      <c r="C260" s="19"/>
    </row>
    <row r="261" spans="2:3" ht="12.75">
      <c r="B261" s="19"/>
      <c r="C261" s="19"/>
    </row>
    <row r="262" spans="2:3" ht="12.75">
      <c r="B262" s="19"/>
      <c r="C262" s="19"/>
    </row>
    <row r="263" spans="2:3" ht="12.75">
      <c r="B263" s="19"/>
      <c r="C263" s="19"/>
    </row>
    <row r="264" spans="2:3" ht="12.75">
      <c r="B264" s="19"/>
      <c r="C264" s="19"/>
    </row>
    <row r="265" spans="2:3" ht="12.75">
      <c r="B265" s="19"/>
      <c r="C265" s="19"/>
    </row>
    <row r="266" spans="2:3" ht="12.75">
      <c r="B266" s="19"/>
      <c r="C266" s="19"/>
    </row>
    <row r="267" spans="2:3" ht="12.75">
      <c r="B267" s="19"/>
      <c r="C267" s="19"/>
    </row>
    <row r="268" spans="2:3" ht="12.75">
      <c r="B268" s="19"/>
      <c r="C268" s="19"/>
    </row>
    <row r="269" spans="2:3" ht="12.75">
      <c r="B269" s="19"/>
      <c r="C269" s="19"/>
    </row>
    <row r="270" spans="2:3" ht="12.75">
      <c r="B270" s="19"/>
      <c r="C270" s="19"/>
    </row>
    <row r="271" spans="2:3" ht="12.75">
      <c r="B271" s="19"/>
      <c r="C271" s="19"/>
    </row>
    <row r="272" spans="2:3" ht="12.75">
      <c r="B272" s="19"/>
      <c r="C272" s="19"/>
    </row>
    <row r="273" spans="2:3" ht="12.75">
      <c r="B273" s="19"/>
      <c r="C273" s="19"/>
    </row>
    <row r="274" spans="2:3" ht="12.75">
      <c r="B274" s="19"/>
      <c r="C274" s="19"/>
    </row>
    <row r="275" spans="2:3" ht="12.75">
      <c r="B275" s="19"/>
      <c r="C275" s="19"/>
    </row>
    <row r="276" spans="2:3" ht="12.75">
      <c r="B276" s="19"/>
      <c r="C276" s="19"/>
    </row>
    <row r="277" spans="2:3" ht="12.75">
      <c r="B277" s="19"/>
      <c r="C277" s="19"/>
    </row>
    <row r="278" spans="2:3" ht="12.75">
      <c r="B278" s="19"/>
      <c r="C278" s="19"/>
    </row>
    <row r="279" spans="2:3" ht="12.75">
      <c r="B279" s="19"/>
      <c r="C279" s="19"/>
    </row>
    <row r="280" spans="2:3" ht="12.75">
      <c r="B280" s="19"/>
      <c r="C280" s="19"/>
    </row>
    <row r="281" spans="2:3" ht="12.75">
      <c r="B281" s="19"/>
      <c r="C281" s="19"/>
    </row>
    <row r="282" spans="2:3" ht="12.75">
      <c r="B282" s="19"/>
      <c r="C282" s="19"/>
    </row>
    <row r="283" spans="2:3" ht="12.75">
      <c r="B283" s="19"/>
      <c r="C283" s="19"/>
    </row>
    <row r="284" spans="2:3" ht="12.75">
      <c r="B284" s="19"/>
      <c r="C284" s="19"/>
    </row>
    <row r="285" spans="2:3" ht="12.75">
      <c r="B285" s="19"/>
      <c r="C285" s="19"/>
    </row>
    <row r="286" spans="2:3" ht="12.75">
      <c r="B286" s="19"/>
      <c r="C286" s="19"/>
    </row>
    <row r="287" spans="2:3" ht="12.75">
      <c r="B287" s="19"/>
      <c r="C287" s="19"/>
    </row>
    <row r="288" spans="2:3" ht="12.75">
      <c r="B288" s="19"/>
      <c r="C288" s="19"/>
    </row>
    <row r="289" spans="2:3" ht="12.75">
      <c r="B289" s="19"/>
      <c r="C289" s="19"/>
    </row>
    <row r="290" spans="2:3" ht="12.75">
      <c r="B290" s="19"/>
      <c r="C290" s="19"/>
    </row>
    <row r="291" spans="2:3" ht="12.75">
      <c r="B291" s="19"/>
      <c r="C291" s="19"/>
    </row>
    <row r="292" spans="2:3" ht="12.75">
      <c r="B292" s="19"/>
      <c r="C292" s="19"/>
    </row>
    <row r="293" spans="2:3" ht="12.75">
      <c r="B293" s="19"/>
      <c r="C293" s="19"/>
    </row>
    <row r="294" spans="2:3" ht="12.75">
      <c r="B294" s="19"/>
      <c r="C294" s="19"/>
    </row>
    <row r="295" spans="2:3" ht="12.75">
      <c r="B295" s="19"/>
      <c r="C295" s="19"/>
    </row>
    <row r="296" spans="2:3" ht="12.75">
      <c r="B296" s="19"/>
      <c r="C296" s="19"/>
    </row>
    <row r="297" spans="2:3" ht="12.75">
      <c r="B297" s="19"/>
      <c r="C297" s="19"/>
    </row>
    <row r="298" spans="2:3" ht="12.75">
      <c r="B298" s="19"/>
      <c r="C298" s="19"/>
    </row>
    <row r="299" spans="2:3" ht="12.75">
      <c r="B299" s="19"/>
      <c r="C299" s="19"/>
    </row>
    <row r="300" spans="2:3" ht="12.75">
      <c r="B300" s="19"/>
      <c r="C300" s="19"/>
    </row>
    <row r="301" spans="2:3" ht="12.75">
      <c r="B301" s="19"/>
      <c r="C301" s="19"/>
    </row>
    <row r="302" spans="2:3" ht="12.75">
      <c r="B302" s="19"/>
      <c r="C302" s="19"/>
    </row>
    <row r="303" spans="2:3" ht="12.75">
      <c r="B303" s="19"/>
      <c r="C303" s="19"/>
    </row>
    <row r="304" spans="2:3" ht="12.75">
      <c r="B304" s="19"/>
      <c r="C304" s="19"/>
    </row>
    <row r="305" spans="2:3" ht="12.75">
      <c r="B305" s="19"/>
      <c r="C305" s="19"/>
    </row>
    <row r="306" spans="2:3" ht="12.75">
      <c r="B306" s="19"/>
      <c r="C306" s="19"/>
    </row>
    <row r="307" spans="2:3" ht="12.75">
      <c r="B307" s="19"/>
      <c r="C307" s="19"/>
    </row>
    <row r="308" spans="2:3" ht="12.75">
      <c r="B308" s="19"/>
      <c r="C308" s="19"/>
    </row>
    <row r="309" spans="2:3" ht="12.75">
      <c r="B309" s="19"/>
      <c r="C309" s="19"/>
    </row>
    <row r="310" spans="2:3" ht="12.75">
      <c r="B310" s="19"/>
      <c r="C310" s="19"/>
    </row>
    <row r="311" spans="2:3" ht="12.75">
      <c r="B311" s="19"/>
      <c r="C311" s="19"/>
    </row>
    <row r="312" spans="2:3" ht="12.75">
      <c r="B312" s="19"/>
      <c r="C312" s="19"/>
    </row>
    <row r="313" spans="2:3" ht="12.75">
      <c r="B313" s="19"/>
      <c r="C313" s="19"/>
    </row>
    <row r="314" spans="2:3" ht="12.75">
      <c r="B314" s="19"/>
      <c r="C314" s="19"/>
    </row>
    <row r="315" spans="2:3" ht="12.75">
      <c r="B315" s="19"/>
      <c r="C315" s="19"/>
    </row>
    <row r="316" spans="2:3" ht="12.75">
      <c r="B316" s="19"/>
      <c r="C316" s="19"/>
    </row>
    <row r="317" spans="2:3" ht="12.75">
      <c r="B317" s="19"/>
      <c r="C317" s="19"/>
    </row>
    <row r="318" spans="2:3" ht="12.75">
      <c r="B318" s="19"/>
      <c r="C318" s="19"/>
    </row>
    <row r="319" spans="2:3" ht="12.75">
      <c r="B319" s="19"/>
      <c r="C319" s="19"/>
    </row>
    <row r="320" spans="2:3" ht="12.75">
      <c r="B320" s="19"/>
      <c r="C320" s="19"/>
    </row>
    <row r="321" spans="2:3" ht="12.75">
      <c r="B321" s="19"/>
      <c r="C321" s="19"/>
    </row>
    <row r="322" spans="2:3" ht="12.75">
      <c r="B322" s="19"/>
      <c r="C322" s="19"/>
    </row>
    <row r="323" spans="2:3" ht="12.75">
      <c r="B323" s="19"/>
      <c r="C323" s="19"/>
    </row>
  </sheetData>
  <sheetProtection password="ECAE" sheet="1" objects="1" scenarios="1"/>
  <mergeCells count="4">
    <mergeCell ref="A2:G2"/>
    <mergeCell ref="B1:E1"/>
    <mergeCell ref="B4:E4"/>
    <mergeCell ref="E5:F5"/>
  </mergeCells>
  <conditionalFormatting sqref="G5 B4:E4">
    <cfRule type="expression" priority="1" dxfId="0" stopIfTrue="1">
      <formula>ADDRESS(ROW(),COLUMN())=CelulaAtiva</formula>
    </cfRule>
  </conditionalFormatting>
  <conditionalFormatting sqref="A8:A19">
    <cfRule type="expression" priority="2" dxfId="1" stopIfTrue="1">
      <formula>ADDRESS(ROW(),COLUMN())=CelulaAtiva</formula>
    </cfRule>
  </conditionalFormatting>
  <dataValidations count="5">
    <dataValidation allowBlank="1" showInputMessage="1" showErrorMessage="1" promptTitle="Calcular Até:" prompt="Não se esqueça de atualizar mensalmente a tabela IGPM-FGV. " sqref="G5"/>
    <dataValidation allowBlank="1" showInputMessage="1" showErrorMessage="1" prompt="Digite o nome da Empresa ou pessoa física" sqref="B4:E4"/>
    <dataValidation type="list" allowBlank="1" showInputMessage="1" showErrorMessage="1" promptTitle="Insira o ano a partir de 1989" errorTitle="Digite o ano, Ex.: 2003" sqref="B5">
      <formula1>ano1</formula1>
    </dataValidation>
    <dataValidation allowBlank="1" showInputMessage="1" showErrorMessage="1" prompt="Total informado com três casas decimais, a aproximação fica a critério do usuário." sqref="D20"/>
    <dataValidation type="decimal" allowBlank="1" showInputMessage="1" showErrorMessage="1" promptTitle="Versão Shareware" prompt="Valor máximo nessa versão: R$ 260,00" errorTitle="Versão shareware - máximo R$ 260" error="Adquira esse sistema sem limitações por apenas R$ 25,00, faça o seu pedido pelos e-mails edisoares@yahoo.com.br ou edi@edicarlos.com.br ou pelo telefone (71) 9911-6476" sqref="B8:B19">
      <formula1>0</formula1>
      <formula2>260</formula2>
    </dataValidation>
  </dataValidations>
  <hyperlinks>
    <hyperlink ref="E6" location="DadosparaCompra!A1" display="Comprar"/>
  </hyperlinks>
  <printOptions/>
  <pageMargins left="0.25" right="0.29" top="0.49" bottom="1" header="0.33" footer="0.49212598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1"/>
  <dimension ref="A1:K1234"/>
  <sheetViews>
    <sheetView showGridLines="0" showZeros="0" workbookViewId="0" topLeftCell="A1">
      <pane ySplit="7" topLeftCell="BM8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10.00390625" style="10" customWidth="1"/>
    <col min="2" max="2" width="16.421875" style="10" customWidth="1"/>
    <col min="3" max="3" width="20.421875" style="10" customWidth="1"/>
    <col min="4" max="4" width="16.421875" style="10" customWidth="1"/>
    <col min="5" max="5" width="10.57421875" style="10" customWidth="1"/>
    <col min="6" max="6" width="11.57421875" style="10" bestFit="1" customWidth="1"/>
    <col min="7" max="7" width="11.28125" style="10" customWidth="1"/>
    <col min="8" max="8" width="10.140625" style="10" bestFit="1" customWidth="1"/>
    <col min="9" max="9" width="9.140625" style="10" customWidth="1"/>
    <col min="10" max="16384" width="0" style="10" hidden="1" customWidth="1"/>
  </cols>
  <sheetData>
    <row r="1" spans="1:7" ht="15">
      <c r="A1" s="9"/>
      <c r="B1" s="9"/>
      <c r="C1" s="91"/>
      <c r="D1" s="91"/>
      <c r="E1" s="91"/>
      <c r="F1" s="9"/>
      <c r="G1" s="9"/>
    </row>
    <row r="2" spans="1:7" ht="23.25">
      <c r="A2" s="94" t="s">
        <v>0</v>
      </c>
      <c r="B2" s="94"/>
      <c r="C2" s="94"/>
      <c r="D2" s="94"/>
      <c r="E2" s="94"/>
      <c r="F2" s="94"/>
      <c r="G2" s="94"/>
    </row>
    <row r="3" spans="6:7" ht="12.75">
      <c r="F3" s="33">
        <f>G3</f>
        <v>39819</v>
      </c>
      <c r="G3" s="34">
        <f ca="1">TODAY()</f>
        <v>39819</v>
      </c>
    </row>
    <row r="4" spans="1:5" ht="12.75">
      <c r="A4" s="96" t="s">
        <v>15</v>
      </c>
      <c r="B4" s="97"/>
      <c r="C4" s="98" t="s">
        <v>19</v>
      </c>
      <c r="D4" s="99"/>
      <c r="E4" s="100"/>
    </row>
    <row r="5" spans="1:8" ht="12.75">
      <c r="A5" s="14"/>
      <c r="B5" s="56"/>
      <c r="C5" s="14"/>
      <c r="E5" s="95" t="s">
        <v>1</v>
      </c>
      <c r="F5" s="95"/>
      <c r="G5" s="67">
        <v>39783</v>
      </c>
      <c r="H5" s="15"/>
    </row>
    <row r="6" ht="22.5" customHeight="1">
      <c r="H6" s="86" t="s">
        <v>25</v>
      </c>
    </row>
    <row r="7" spans="1:7" s="9" customFormat="1" ht="12.75">
      <c r="A7" s="46" t="s">
        <v>5</v>
      </c>
      <c r="B7" s="46" t="s">
        <v>13</v>
      </c>
      <c r="C7" s="46" t="s">
        <v>14</v>
      </c>
      <c r="D7" s="69" t="s">
        <v>2</v>
      </c>
      <c r="E7" s="47"/>
      <c r="F7" s="47"/>
      <c r="G7" s="47"/>
    </row>
    <row r="8" spans="1:11" ht="12.75">
      <c r="A8" s="59">
        <v>35431</v>
      </c>
      <c r="B8" s="65">
        <v>100</v>
      </c>
      <c r="C8" s="73">
        <f>IF(B8=0,"",D8/B8)</f>
        <v>3.046897141192983</v>
      </c>
      <c r="D8" s="60">
        <f>IF(B8&gt;0,B8*VLOOKUP($G$5,IGPM,4)/VLOOKUP(A8,IGPM,4),IF(B8=0,0))</f>
        <v>304.6897141192983</v>
      </c>
      <c r="E8" s="48"/>
      <c r="F8" s="48"/>
      <c r="G8" s="48"/>
      <c r="J8" s="20"/>
      <c r="K8" s="21"/>
    </row>
    <row r="9" spans="1:11" ht="12.75">
      <c r="A9" s="17">
        <f>IF(A8&gt;0,_XLL.FIMMÊS(A8,0)+1,0)</f>
        <v>35462</v>
      </c>
      <c r="B9" s="18"/>
      <c r="C9" s="73">
        <f aca="true" t="shared" si="0" ref="C9:C72">IF(B9=0,"",D9/B9)</f>
      </c>
      <c r="D9" s="35">
        <f>IF(B9&gt;0,B9*VLOOKUP($G$5,IGPM,4)/VLOOKUP(A9,IGPM,4),IF(B9=0,0))</f>
        <v>0</v>
      </c>
      <c r="E9" s="48"/>
      <c r="F9" s="48"/>
      <c r="G9" s="48"/>
      <c r="J9" s="20"/>
      <c r="K9" s="71">
        <f>IF(G5&gt;Atualização,CONCATENATE("Os valores serão corrigidos até o dia"," ",TEXT(Atualização,"dd/mm/aaaa"),", "," pois não existe índice posterior a esta data. Se desejar, altere a data de atualização na parte superior desta tela.",""),"")</f>
      </c>
    </row>
    <row r="10" spans="1:11" ht="12.75">
      <c r="A10" s="17">
        <f>IF(A9&gt;0,_XLL.FIMMÊS(A9,0)+1,0)</f>
        <v>35490</v>
      </c>
      <c r="B10" s="18"/>
      <c r="C10" s="73">
        <f t="shared" si="0"/>
      </c>
      <c r="D10" s="35">
        <f>IF(B10&gt;0,B10*VLOOKUP($G$5,IGPM,4)/VLOOKUP(A10,IGPM,4),IF(B10=0,0))</f>
        <v>0</v>
      </c>
      <c r="E10" s="48"/>
      <c r="F10" s="48"/>
      <c r="G10" s="48"/>
      <c r="J10" s="20"/>
      <c r="K10" s="21"/>
    </row>
    <row r="11" spans="1:11" ht="12.75">
      <c r="A11" s="17">
        <f>IF(A10&gt;0,_XLL.FIMMÊS(A10,0)+1,0)</f>
        <v>35521</v>
      </c>
      <c r="B11" s="18"/>
      <c r="C11" s="73">
        <f t="shared" si="0"/>
      </c>
      <c r="D11" s="35">
        <f>IF(B11&gt;0,B11*VLOOKUP($G$5,IGPM,4)/VLOOKUP(A11,IGPM,4),IF(B11=0,0))</f>
        <v>0</v>
      </c>
      <c r="E11" s="48"/>
      <c r="F11" s="48"/>
      <c r="G11" s="48"/>
      <c r="J11" s="20"/>
      <c r="K11" s="21"/>
    </row>
    <row r="12" spans="1:11" ht="12.75">
      <c r="A12" s="17">
        <f>IF(A11&gt;0,_XLL.FIMMÊS(A11,0)+1,0)</f>
        <v>35551</v>
      </c>
      <c r="B12" s="18"/>
      <c r="C12" s="73">
        <f t="shared" si="0"/>
      </c>
      <c r="D12" s="35">
        <f aca="true" t="shared" si="1" ref="D12:D75">IF(B12&gt;0,B12*VLOOKUP($G$5,IGPM,4)/VLOOKUP(A12,IGPM,4),IF(B12=0,0))</f>
        <v>0</v>
      </c>
      <c r="E12" s="48"/>
      <c r="F12" s="48"/>
      <c r="G12" s="48"/>
      <c r="J12" s="20"/>
      <c r="K12" s="21"/>
    </row>
    <row r="13" spans="1:11" ht="12.75">
      <c r="A13" s="17">
        <f>IF(A12&gt;0,_XLL.FIMMÊS(A12,0)+1,0)</f>
        <v>35582</v>
      </c>
      <c r="B13" s="18"/>
      <c r="C13" s="73">
        <f t="shared" si="0"/>
      </c>
      <c r="D13" s="35">
        <f t="shared" si="1"/>
        <v>0</v>
      </c>
      <c r="E13" s="48"/>
      <c r="F13" s="48"/>
      <c r="G13" s="48"/>
      <c r="J13" s="20"/>
      <c r="K13" s="21"/>
    </row>
    <row r="14" spans="1:11" ht="12.75">
      <c r="A14" s="17">
        <f>IF(A13&gt;0,_XLL.FIMMÊS(A13,0)+1,0)</f>
        <v>35612</v>
      </c>
      <c r="B14" s="18"/>
      <c r="C14" s="73">
        <f t="shared" si="0"/>
      </c>
      <c r="D14" s="35">
        <f t="shared" si="1"/>
        <v>0</v>
      </c>
      <c r="E14" s="48"/>
      <c r="F14" s="48"/>
      <c r="G14" s="48"/>
      <c r="J14" s="20"/>
      <c r="K14" s="21"/>
    </row>
    <row r="15" spans="1:11" ht="12.75">
      <c r="A15" s="17">
        <f>IF(A14&gt;0,_XLL.FIMMÊS(A14,0)+1,0)</f>
        <v>35643</v>
      </c>
      <c r="B15" s="18"/>
      <c r="C15" s="73">
        <f t="shared" si="0"/>
      </c>
      <c r="D15" s="35">
        <f t="shared" si="1"/>
        <v>0</v>
      </c>
      <c r="E15" s="48"/>
      <c r="F15" s="48"/>
      <c r="G15" s="48"/>
      <c r="J15" s="20"/>
      <c r="K15" s="21"/>
    </row>
    <row r="16" spans="1:11" ht="12.75">
      <c r="A16" s="17">
        <f>IF(A15&gt;0,_XLL.FIMMÊS(A15,0)+1,0)</f>
        <v>35674</v>
      </c>
      <c r="B16" s="18"/>
      <c r="C16" s="73">
        <f t="shared" si="0"/>
      </c>
      <c r="D16" s="35">
        <f t="shared" si="1"/>
        <v>0</v>
      </c>
      <c r="E16" s="48"/>
      <c r="F16" s="48"/>
      <c r="G16" s="48"/>
      <c r="J16" s="20"/>
      <c r="K16" s="21"/>
    </row>
    <row r="17" spans="1:11" ht="12.75">
      <c r="A17" s="17">
        <f>IF(A16&gt;0,_XLL.FIMMÊS(A16,0)+1,0)</f>
        <v>35704</v>
      </c>
      <c r="B17" s="18"/>
      <c r="C17" s="73">
        <f t="shared" si="0"/>
      </c>
      <c r="D17" s="35">
        <f t="shared" si="1"/>
        <v>0</v>
      </c>
      <c r="E17" s="48"/>
      <c r="F17" s="48"/>
      <c r="G17" s="48"/>
      <c r="J17" s="20"/>
      <c r="K17" s="21"/>
    </row>
    <row r="18" spans="1:11" ht="12.75">
      <c r="A18" s="17">
        <f>IF(A17&gt;0,_XLL.FIMMÊS(A17,0)+1,0)</f>
        <v>35735</v>
      </c>
      <c r="B18" s="18"/>
      <c r="C18" s="73">
        <f t="shared" si="0"/>
      </c>
      <c r="D18" s="35">
        <f t="shared" si="1"/>
        <v>0</v>
      </c>
      <c r="E18" s="48"/>
      <c r="F18" s="48"/>
      <c r="G18" s="48"/>
      <c r="J18" s="20"/>
      <c r="K18" s="21"/>
    </row>
    <row r="19" spans="1:11" ht="12.75">
      <c r="A19" s="17">
        <f>IF(A18&gt;0,_XLL.FIMMÊS(A18,0)+1,0)</f>
        <v>35765</v>
      </c>
      <c r="B19" s="18"/>
      <c r="C19" s="73">
        <f t="shared" si="0"/>
      </c>
      <c r="D19" s="35">
        <f t="shared" si="1"/>
        <v>0</v>
      </c>
      <c r="E19" s="48"/>
      <c r="F19" s="48"/>
      <c r="G19" s="48"/>
      <c r="J19" s="20"/>
      <c r="K19" s="21"/>
    </row>
    <row r="20" spans="1:11" ht="12.75">
      <c r="A20" s="17">
        <f>IF(A19&gt;0,_XLL.FIMMÊS(A19,0)+1,0)</f>
        <v>35796</v>
      </c>
      <c r="B20" s="18"/>
      <c r="C20" s="70">
        <f t="shared" si="0"/>
      </c>
      <c r="D20" s="35">
        <f t="shared" si="1"/>
        <v>0</v>
      </c>
      <c r="E20" s="48"/>
      <c r="F20" s="48"/>
      <c r="G20" s="48"/>
      <c r="J20" s="20"/>
      <c r="K20" s="21"/>
    </row>
    <row r="21" spans="1:11" ht="12.75">
      <c r="A21" s="17">
        <f>IF(A20&gt;0,_XLL.FIMMÊS(A20,0)+1,0)</f>
        <v>35827</v>
      </c>
      <c r="B21" s="18"/>
      <c r="C21" s="70">
        <f t="shared" si="0"/>
      </c>
      <c r="D21" s="35">
        <f t="shared" si="1"/>
        <v>0</v>
      </c>
      <c r="E21" s="48"/>
      <c r="F21" s="48"/>
      <c r="G21" s="48"/>
      <c r="J21" s="20"/>
      <c r="K21" s="21"/>
    </row>
    <row r="22" spans="1:11" ht="12.75">
      <c r="A22" s="17">
        <f>IF(A21&gt;0,_XLL.FIMMÊS(A21,0)+1,0)</f>
        <v>35855</v>
      </c>
      <c r="B22" s="18"/>
      <c r="C22" s="70">
        <f t="shared" si="0"/>
      </c>
      <c r="D22" s="35">
        <f t="shared" si="1"/>
        <v>0</v>
      </c>
      <c r="E22" s="48"/>
      <c r="F22" s="48"/>
      <c r="G22" s="48"/>
      <c r="J22" s="20"/>
      <c r="K22" s="21"/>
    </row>
    <row r="23" spans="1:11" ht="12.75">
      <c r="A23" s="17">
        <f>IF(A22&gt;0,_XLL.FIMMÊS(A22,0)+1,0)</f>
        <v>35886</v>
      </c>
      <c r="B23" s="18"/>
      <c r="C23" s="70">
        <f t="shared" si="0"/>
      </c>
      <c r="D23" s="35">
        <f t="shared" si="1"/>
        <v>0</v>
      </c>
      <c r="E23" s="48"/>
      <c r="F23" s="48"/>
      <c r="G23" s="48"/>
      <c r="J23" s="20"/>
      <c r="K23" s="21"/>
    </row>
    <row r="24" spans="1:11" ht="12.75">
      <c r="A24" s="17">
        <f>IF(A23&gt;0,_XLL.FIMMÊS(A23,0)+1,0)</f>
        <v>35916</v>
      </c>
      <c r="B24" s="18"/>
      <c r="C24" s="70">
        <f t="shared" si="0"/>
      </c>
      <c r="D24" s="35">
        <f t="shared" si="1"/>
        <v>0</v>
      </c>
      <c r="E24" s="48"/>
      <c r="F24" s="48"/>
      <c r="G24" s="48"/>
      <c r="J24" s="20"/>
      <c r="K24" s="21"/>
    </row>
    <row r="25" spans="1:11" ht="12.75">
      <c r="A25" s="17">
        <f>IF(A24&gt;0,_XLL.FIMMÊS(A24,0)+1,0)</f>
        <v>35947</v>
      </c>
      <c r="B25" s="18"/>
      <c r="C25" s="70">
        <f t="shared" si="0"/>
      </c>
      <c r="D25" s="35">
        <f t="shared" si="1"/>
        <v>0</v>
      </c>
      <c r="E25" s="48"/>
      <c r="F25" s="48"/>
      <c r="G25" s="48"/>
      <c r="J25" s="20"/>
      <c r="K25" s="21"/>
    </row>
    <row r="26" spans="1:11" ht="12.75">
      <c r="A26" s="17">
        <f>IF(A25&gt;0,_XLL.FIMMÊS(A25,0)+1,0)</f>
        <v>35977</v>
      </c>
      <c r="B26" s="18"/>
      <c r="C26" s="70">
        <f t="shared" si="0"/>
      </c>
      <c r="D26" s="35">
        <f t="shared" si="1"/>
        <v>0</v>
      </c>
      <c r="E26" s="48"/>
      <c r="F26" s="48"/>
      <c r="G26" s="48"/>
      <c r="J26" s="20"/>
      <c r="K26" s="21"/>
    </row>
    <row r="27" spans="1:11" ht="12.75">
      <c r="A27" s="17">
        <f>IF(A26&gt;0,_XLL.FIMMÊS(A26,0)+1,0)</f>
        <v>36008</v>
      </c>
      <c r="B27" s="18"/>
      <c r="C27" s="70">
        <f t="shared" si="0"/>
      </c>
      <c r="D27" s="35">
        <f t="shared" si="1"/>
        <v>0</v>
      </c>
      <c r="E27" s="48"/>
      <c r="F27" s="48"/>
      <c r="G27" s="48"/>
      <c r="J27" s="20"/>
      <c r="K27" s="21"/>
    </row>
    <row r="28" spans="1:11" ht="12.75">
      <c r="A28" s="17">
        <f>IF(A27&gt;0,_XLL.FIMMÊS(A27,0)+1,0)</f>
        <v>36039</v>
      </c>
      <c r="B28" s="18"/>
      <c r="C28" s="70">
        <f t="shared" si="0"/>
      </c>
      <c r="D28" s="35">
        <f t="shared" si="1"/>
        <v>0</v>
      </c>
      <c r="E28" s="48"/>
      <c r="F28" s="48"/>
      <c r="G28" s="48"/>
      <c r="J28" s="20"/>
      <c r="K28" s="21"/>
    </row>
    <row r="29" spans="1:11" ht="12.75">
      <c r="A29" s="17">
        <f>IF(A28&gt;0,_XLL.FIMMÊS(A28,0)+1,0)</f>
        <v>36069</v>
      </c>
      <c r="B29" s="18"/>
      <c r="C29" s="70">
        <f t="shared" si="0"/>
      </c>
      <c r="D29" s="35">
        <f t="shared" si="1"/>
        <v>0</v>
      </c>
      <c r="E29" s="48"/>
      <c r="F29" s="48"/>
      <c r="G29" s="48"/>
      <c r="J29" s="20"/>
      <c r="K29" s="21"/>
    </row>
    <row r="30" spans="1:11" ht="12.75">
      <c r="A30" s="17">
        <f>IF(A29&gt;0,_XLL.FIMMÊS(A29,0)+1,0)</f>
        <v>36100</v>
      </c>
      <c r="B30" s="18"/>
      <c r="C30" s="70">
        <f t="shared" si="0"/>
      </c>
      <c r="D30" s="35">
        <f t="shared" si="1"/>
        <v>0</v>
      </c>
      <c r="E30" s="48"/>
      <c r="F30" s="48"/>
      <c r="G30" s="48"/>
      <c r="J30" s="20"/>
      <c r="K30" s="21"/>
    </row>
    <row r="31" spans="1:11" ht="12.75">
      <c r="A31" s="17">
        <f>IF(A30&gt;0,_XLL.FIMMÊS(A30,0)+1,0)</f>
        <v>36130</v>
      </c>
      <c r="B31" s="18"/>
      <c r="C31" s="70">
        <f t="shared" si="0"/>
      </c>
      <c r="D31" s="35">
        <f t="shared" si="1"/>
        <v>0</v>
      </c>
      <c r="E31" s="48"/>
      <c r="F31" s="48"/>
      <c r="G31" s="48"/>
      <c r="J31" s="20"/>
      <c r="K31" s="21"/>
    </row>
    <row r="32" spans="1:11" ht="12.75">
      <c r="A32" s="17">
        <f>IF(A31&gt;0,_XLL.FIMMÊS(A31,0)+1,0)</f>
        <v>36161</v>
      </c>
      <c r="B32" s="18"/>
      <c r="C32" s="70">
        <f t="shared" si="0"/>
      </c>
      <c r="D32" s="35">
        <f t="shared" si="1"/>
        <v>0</v>
      </c>
      <c r="E32" s="48"/>
      <c r="F32" s="48"/>
      <c r="G32" s="48"/>
      <c r="J32" s="20"/>
      <c r="K32" s="21"/>
    </row>
    <row r="33" spans="1:11" ht="12.75">
      <c r="A33" s="17">
        <f>IF(A32&gt;0,_XLL.FIMMÊS(A32,0)+1,0)</f>
        <v>36192</v>
      </c>
      <c r="B33" s="18"/>
      <c r="C33" s="70">
        <f t="shared" si="0"/>
      </c>
      <c r="D33" s="35">
        <f t="shared" si="1"/>
        <v>0</v>
      </c>
      <c r="E33" s="48"/>
      <c r="F33" s="48"/>
      <c r="G33" s="48"/>
      <c r="J33" s="20"/>
      <c r="K33" s="21"/>
    </row>
    <row r="34" spans="1:11" ht="12.75">
      <c r="A34" s="17">
        <f>IF(A33&gt;0,_XLL.FIMMÊS(A33,0)+1,0)</f>
        <v>36220</v>
      </c>
      <c r="B34" s="18"/>
      <c r="C34" s="70">
        <f t="shared" si="0"/>
      </c>
      <c r="D34" s="35">
        <f t="shared" si="1"/>
        <v>0</v>
      </c>
      <c r="E34" s="48"/>
      <c r="F34" s="48"/>
      <c r="G34" s="48"/>
      <c r="J34" s="20"/>
      <c r="K34" s="21"/>
    </row>
    <row r="35" spans="1:11" ht="12.75">
      <c r="A35" s="17">
        <f>IF(A34&gt;0,_XLL.FIMMÊS(A34,0)+1,0)</f>
        <v>36251</v>
      </c>
      <c r="B35" s="18"/>
      <c r="C35" s="70">
        <f t="shared" si="0"/>
      </c>
      <c r="D35" s="35">
        <f t="shared" si="1"/>
        <v>0</v>
      </c>
      <c r="E35" s="48"/>
      <c r="F35" s="48"/>
      <c r="G35" s="48"/>
      <c r="J35" s="20"/>
      <c r="K35" s="21"/>
    </row>
    <row r="36" spans="1:11" ht="12.75">
      <c r="A36" s="17">
        <f>IF(A35&gt;0,_XLL.FIMMÊS(A35,0)+1,0)</f>
        <v>36281</v>
      </c>
      <c r="B36" s="18"/>
      <c r="C36" s="70">
        <f t="shared" si="0"/>
      </c>
      <c r="D36" s="35">
        <f t="shared" si="1"/>
        <v>0</v>
      </c>
      <c r="E36" s="48"/>
      <c r="F36" s="48"/>
      <c r="G36" s="48"/>
      <c r="J36" s="20"/>
      <c r="K36" s="21"/>
    </row>
    <row r="37" spans="1:11" ht="12.75">
      <c r="A37" s="17">
        <f>IF(A36&gt;0,_XLL.FIMMÊS(A36,0)+1,0)</f>
        <v>36312</v>
      </c>
      <c r="B37" s="18"/>
      <c r="C37" s="70">
        <f t="shared" si="0"/>
      </c>
      <c r="D37" s="35">
        <f t="shared" si="1"/>
        <v>0</v>
      </c>
      <c r="E37" s="48"/>
      <c r="F37" s="48"/>
      <c r="G37" s="48"/>
      <c r="J37" s="20"/>
      <c r="K37" s="21"/>
    </row>
    <row r="38" spans="1:11" ht="12.75">
      <c r="A38" s="17">
        <f>IF(A37&gt;0,_XLL.FIMMÊS(A37,0)+1,0)</f>
        <v>36342</v>
      </c>
      <c r="B38" s="18"/>
      <c r="C38" s="70">
        <f t="shared" si="0"/>
      </c>
      <c r="D38" s="35">
        <f t="shared" si="1"/>
        <v>0</v>
      </c>
      <c r="E38" s="48"/>
      <c r="F38" s="48"/>
      <c r="G38" s="48"/>
      <c r="J38" s="20"/>
      <c r="K38" s="21"/>
    </row>
    <row r="39" spans="1:11" ht="12.75">
      <c r="A39" s="17">
        <f>IF(A38&gt;0,_XLL.FIMMÊS(A38,0)+1,0)</f>
        <v>36373</v>
      </c>
      <c r="B39" s="18"/>
      <c r="C39" s="70">
        <f t="shared" si="0"/>
      </c>
      <c r="D39" s="35">
        <f t="shared" si="1"/>
        <v>0</v>
      </c>
      <c r="E39" s="48"/>
      <c r="F39" s="48"/>
      <c r="G39" s="48"/>
      <c r="J39" s="20"/>
      <c r="K39" s="21"/>
    </row>
    <row r="40" spans="1:11" ht="12.75">
      <c r="A40" s="17">
        <f>IF(A39&gt;0,_XLL.FIMMÊS(A39,0)+1,0)</f>
        <v>36404</v>
      </c>
      <c r="B40" s="18"/>
      <c r="C40" s="70">
        <f t="shared" si="0"/>
      </c>
      <c r="D40" s="35">
        <f t="shared" si="1"/>
        <v>0</v>
      </c>
      <c r="E40" s="48"/>
      <c r="F40" s="48"/>
      <c r="G40" s="48"/>
      <c r="J40" s="20"/>
      <c r="K40" s="21"/>
    </row>
    <row r="41" spans="1:11" ht="12.75">
      <c r="A41" s="17">
        <f>IF(A40&gt;0,_XLL.FIMMÊS(A40,0)+1,0)</f>
        <v>36434</v>
      </c>
      <c r="B41" s="18"/>
      <c r="C41" s="70">
        <f t="shared" si="0"/>
      </c>
      <c r="D41" s="35">
        <f t="shared" si="1"/>
        <v>0</v>
      </c>
      <c r="E41" s="48"/>
      <c r="F41" s="48"/>
      <c r="G41" s="48"/>
      <c r="J41" s="20"/>
      <c r="K41" s="21"/>
    </row>
    <row r="42" spans="1:11" ht="12.75">
      <c r="A42" s="17">
        <f>IF(A41&gt;0,_XLL.FIMMÊS(A41,0)+1,0)</f>
        <v>36465</v>
      </c>
      <c r="B42" s="18"/>
      <c r="C42" s="70">
        <f t="shared" si="0"/>
      </c>
      <c r="D42" s="35">
        <f t="shared" si="1"/>
        <v>0</v>
      </c>
      <c r="E42" s="48"/>
      <c r="F42" s="48"/>
      <c r="G42" s="48"/>
      <c r="J42" s="20"/>
      <c r="K42" s="21"/>
    </row>
    <row r="43" spans="1:11" ht="12.75">
      <c r="A43" s="17">
        <f>IF(A42&gt;0,_XLL.FIMMÊS(A42,0)+1,0)</f>
        <v>36495</v>
      </c>
      <c r="B43" s="18"/>
      <c r="C43" s="70">
        <f t="shared" si="0"/>
      </c>
      <c r="D43" s="35">
        <f t="shared" si="1"/>
        <v>0</v>
      </c>
      <c r="E43" s="48"/>
      <c r="F43" s="48"/>
      <c r="G43" s="48"/>
      <c r="J43" s="20"/>
      <c r="K43" s="21"/>
    </row>
    <row r="44" spans="1:11" ht="12.75">
      <c r="A44" s="17">
        <f>IF(A43&gt;0,_XLL.FIMMÊS(A43,0)+1,0)</f>
        <v>36526</v>
      </c>
      <c r="B44" s="18"/>
      <c r="C44" s="70">
        <f t="shared" si="0"/>
      </c>
      <c r="D44" s="35">
        <f t="shared" si="1"/>
        <v>0</v>
      </c>
      <c r="E44" s="48"/>
      <c r="F44" s="48"/>
      <c r="G44" s="48"/>
      <c r="J44" s="20"/>
      <c r="K44" s="21"/>
    </row>
    <row r="45" spans="1:11" ht="12.75">
      <c r="A45" s="17">
        <f>IF(A44&gt;0,_XLL.FIMMÊS(A44,0)+1,0)</f>
        <v>36557</v>
      </c>
      <c r="B45" s="18"/>
      <c r="C45" s="70">
        <f t="shared" si="0"/>
      </c>
      <c r="D45" s="35">
        <f t="shared" si="1"/>
        <v>0</v>
      </c>
      <c r="E45" s="48"/>
      <c r="F45" s="48"/>
      <c r="G45" s="48"/>
      <c r="J45" s="20"/>
      <c r="K45" s="21"/>
    </row>
    <row r="46" spans="1:11" ht="12.75">
      <c r="A46" s="17">
        <f>IF(A45&gt;0,_XLL.FIMMÊS(A45,0)+1,0)</f>
        <v>36586</v>
      </c>
      <c r="B46" s="18"/>
      <c r="C46" s="70">
        <f t="shared" si="0"/>
      </c>
      <c r="D46" s="35">
        <f t="shared" si="1"/>
        <v>0</v>
      </c>
      <c r="E46" s="48"/>
      <c r="F46" s="48"/>
      <c r="G46" s="48"/>
      <c r="J46" s="20"/>
      <c r="K46" s="21"/>
    </row>
    <row r="47" spans="1:11" ht="12.75">
      <c r="A47" s="17">
        <f>IF(A46&gt;0,_XLL.FIMMÊS(A46,0)+1,0)</f>
        <v>36617</v>
      </c>
      <c r="B47" s="18"/>
      <c r="C47" s="70">
        <f t="shared" si="0"/>
      </c>
      <c r="D47" s="35">
        <f t="shared" si="1"/>
        <v>0</v>
      </c>
      <c r="E47" s="48"/>
      <c r="F47" s="48"/>
      <c r="G47" s="48"/>
      <c r="J47" s="20"/>
      <c r="K47" s="21"/>
    </row>
    <row r="48" spans="1:11" ht="12.75">
      <c r="A48" s="17">
        <f>IF(A47&gt;0,_XLL.FIMMÊS(A47,0)+1,0)</f>
        <v>36647</v>
      </c>
      <c r="B48" s="18"/>
      <c r="C48" s="70">
        <f t="shared" si="0"/>
      </c>
      <c r="D48" s="35">
        <f t="shared" si="1"/>
        <v>0</v>
      </c>
      <c r="E48" s="48"/>
      <c r="F48" s="48"/>
      <c r="G48" s="48"/>
      <c r="J48" s="20"/>
      <c r="K48" s="21"/>
    </row>
    <row r="49" spans="1:11" ht="12.75">
      <c r="A49" s="17">
        <f>IF(A48&gt;0,_XLL.FIMMÊS(A48,0)+1,0)</f>
        <v>36678</v>
      </c>
      <c r="B49" s="18"/>
      <c r="C49" s="70">
        <f t="shared" si="0"/>
      </c>
      <c r="D49" s="35">
        <f t="shared" si="1"/>
        <v>0</v>
      </c>
      <c r="E49" s="48"/>
      <c r="F49" s="48"/>
      <c r="G49" s="48"/>
      <c r="J49" s="20"/>
      <c r="K49" s="21"/>
    </row>
    <row r="50" spans="1:11" ht="12.75">
      <c r="A50" s="17">
        <f>IF(A49&gt;0,_XLL.FIMMÊS(A49,0)+1,0)</f>
        <v>36708</v>
      </c>
      <c r="B50" s="18"/>
      <c r="C50" s="70">
        <f t="shared" si="0"/>
      </c>
      <c r="D50" s="35">
        <f t="shared" si="1"/>
        <v>0</v>
      </c>
      <c r="E50" s="48"/>
      <c r="F50" s="48"/>
      <c r="G50" s="48"/>
      <c r="J50" s="20"/>
      <c r="K50" s="21"/>
    </row>
    <row r="51" spans="1:11" ht="12.75">
      <c r="A51" s="17">
        <f>IF(A50&gt;0,_XLL.FIMMÊS(A50,0)+1,0)</f>
        <v>36739</v>
      </c>
      <c r="B51" s="18"/>
      <c r="C51" s="70">
        <f t="shared" si="0"/>
      </c>
      <c r="D51" s="35">
        <f t="shared" si="1"/>
        <v>0</v>
      </c>
      <c r="E51" s="48"/>
      <c r="F51" s="48"/>
      <c r="G51" s="48"/>
      <c r="J51" s="20"/>
      <c r="K51" s="21"/>
    </row>
    <row r="52" spans="1:11" ht="12.75">
      <c r="A52" s="17">
        <f>IF(A51&gt;0,_XLL.FIMMÊS(A51,0)+1,0)</f>
        <v>36770</v>
      </c>
      <c r="B52" s="18"/>
      <c r="C52" s="70">
        <f t="shared" si="0"/>
      </c>
      <c r="D52" s="35">
        <f t="shared" si="1"/>
        <v>0</v>
      </c>
      <c r="E52" s="48"/>
      <c r="F52" s="48"/>
      <c r="G52" s="48"/>
      <c r="J52" s="20"/>
      <c r="K52" s="21"/>
    </row>
    <row r="53" spans="1:11" ht="12.75">
      <c r="A53" s="17">
        <f>IF(A52&gt;0,_XLL.FIMMÊS(A52,0)+1,0)</f>
        <v>36800</v>
      </c>
      <c r="B53" s="18"/>
      <c r="C53" s="70">
        <f t="shared" si="0"/>
      </c>
      <c r="D53" s="35">
        <f t="shared" si="1"/>
        <v>0</v>
      </c>
      <c r="E53" s="48"/>
      <c r="F53" s="48"/>
      <c r="G53" s="48"/>
      <c r="J53" s="20"/>
      <c r="K53" s="21"/>
    </row>
    <row r="54" spans="1:11" ht="12.75">
      <c r="A54" s="17">
        <f>IF(A53&gt;0,_XLL.FIMMÊS(A53,0)+1,0)</f>
        <v>36831</v>
      </c>
      <c r="B54" s="18"/>
      <c r="C54" s="70">
        <f t="shared" si="0"/>
      </c>
      <c r="D54" s="35">
        <f t="shared" si="1"/>
        <v>0</v>
      </c>
      <c r="E54" s="48"/>
      <c r="F54" s="48"/>
      <c r="G54" s="48"/>
      <c r="J54" s="20"/>
      <c r="K54" s="21"/>
    </row>
    <row r="55" spans="1:11" ht="12.75">
      <c r="A55" s="17">
        <f>IF(A54&gt;0,_XLL.FIMMÊS(A54,0)+1,0)</f>
        <v>36861</v>
      </c>
      <c r="B55" s="18"/>
      <c r="C55" s="70">
        <f t="shared" si="0"/>
      </c>
      <c r="D55" s="35">
        <f t="shared" si="1"/>
        <v>0</v>
      </c>
      <c r="E55" s="48"/>
      <c r="F55" s="48"/>
      <c r="G55" s="48"/>
      <c r="J55" s="20"/>
      <c r="K55" s="21"/>
    </row>
    <row r="56" spans="1:11" ht="12.75">
      <c r="A56" s="17">
        <f>IF(A55&gt;0,_XLL.FIMMÊS(A55,0)+1,0)</f>
        <v>36892</v>
      </c>
      <c r="B56" s="18"/>
      <c r="C56" s="70">
        <f t="shared" si="0"/>
      </c>
      <c r="D56" s="35">
        <f t="shared" si="1"/>
        <v>0</v>
      </c>
      <c r="E56" s="48"/>
      <c r="F56" s="48"/>
      <c r="G56" s="48"/>
      <c r="J56" s="20"/>
      <c r="K56" s="21"/>
    </row>
    <row r="57" spans="1:11" ht="12.75">
      <c r="A57" s="17">
        <f>IF(A56&gt;0,_XLL.FIMMÊS(A56,0)+1,0)</f>
        <v>36923</v>
      </c>
      <c r="B57" s="18"/>
      <c r="C57" s="70">
        <f t="shared" si="0"/>
      </c>
      <c r="D57" s="35">
        <f t="shared" si="1"/>
        <v>0</v>
      </c>
      <c r="E57" s="48"/>
      <c r="F57" s="48"/>
      <c r="G57" s="48"/>
      <c r="J57" s="20"/>
      <c r="K57" s="21"/>
    </row>
    <row r="58" spans="1:11" ht="12.75">
      <c r="A58" s="17">
        <f>IF(A57&gt;0,_XLL.FIMMÊS(A57,0)+1,0)</f>
        <v>36951</v>
      </c>
      <c r="B58" s="18"/>
      <c r="C58" s="70">
        <f t="shared" si="0"/>
      </c>
      <c r="D58" s="35">
        <f t="shared" si="1"/>
        <v>0</v>
      </c>
      <c r="E58" s="48"/>
      <c r="F58" s="48"/>
      <c r="G58" s="48"/>
      <c r="J58" s="20"/>
      <c r="K58" s="21"/>
    </row>
    <row r="59" spans="1:11" ht="12.75">
      <c r="A59" s="17">
        <f>IF(A58&gt;0,_XLL.FIMMÊS(A58,0)+1,0)</f>
        <v>36982</v>
      </c>
      <c r="B59" s="18"/>
      <c r="C59" s="70">
        <f t="shared" si="0"/>
      </c>
      <c r="D59" s="35">
        <f t="shared" si="1"/>
        <v>0</v>
      </c>
      <c r="E59" s="48"/>
      <c r="F59" s="48"/>
      <c r="G59" s="48"/>
      <c r="J59" s="20"/>
      <c r="K59" s="21"/>
    </row>
    <row r="60" spans="1:11" ht="12.75">
      <c r="A60" s="17">
        <f>IF(A59&gt;0,_XLL.FIMMÊS(A59,0)+1,0)</f>
        <v>37012</v>
      </c>
      <c r="B60" s="18"/>
      <c r="C60" s="70">
        <f t="shared" si="0"/>
      </c>
      <c r="D60" s="35">
        <f t="shared" si="1"/>
        <v>0</v>
      </c>
      <c r="E60" s="48"/>
      <c r="F60" s="48"/>
      <c r="G60" s="48"/>
      <c r="J60" s="20"/>
      <c r="K60" s="21"/>
    </row>
    <row r="61" spans="1:11" ht="12.75">
      <c r="A61" s="17">
        <f>IF(A60&gt;0,_XLL.FIMMÊS(A60,0)+1,0)</f>
        <v>37043</v>
      </c>
      <c r="B61" s="18"/>
      <c r="C61" s="70">
        <f t="shared" si="0"/>
      </c>
      <c r="D61" s="35">
        <f t="shared" si="1"/>
        <v>0</v>
      </c>
      <c r="E61" s="48"/>
      <c r="F61" s="48"/>
      <c r="G61" s="48"/>
      <c r="J61" s="20"/>
      <c r="K61" s="21"/>
    </row>
    <row r="62" spans="1:11" ht="12.75">
      <c r="A62" s="17">
        <f>IF(A61&gt;0,_XLL.FIMMÊS(A61,0)+1,0)</f>
        <v>37073</v>
      </c>
      <c r="B62" s="18"/>
      <c r="C62" s="70">
        <f t="shared" si="0"/>
      </c>
      <c r="D62" s="35">
        <f t="shared" si="1"/>
        <v>0</v>
      </c>
      <c r="E62" s="48"/>
      <c r="F62" s="48"/>
      <c r="G62" s="48"/>
      <c r="J62" s="20"/>
      <c r="K62" s="21"/>
    </row>
    <row r="63" spans="1:11" ht="12.75">
      <c r="A63" s="17">
        <f>IF(A62&gt;0,_XLL.FIMMÊS(A62,0)+1,0)</f>
        <v>37104</v>
      </c>
      <c r="B63" s="18"/>
      <c r="C63" s="70">
        <f t="shared" si="0"/>
      </c>
      <c r="D63" s="35">
        <f t="shared" si="1"/>
        <v>0</v>
      </c>
      <c r="E63" s="48"/>
      <c r="F63" s="48"/>
      <c r="G63" s="48"/>
      <c r="J63" s="20"/>
      <c r="K63" s="21"/>
    </row>
    <row r="64" spans="1:11" ht="12.75">
      <c r="A64" s="17">
        <f>IF(A63&gt;0,_XLL.FIMMÊS(A63,0)+1,0)</f>
        <v>37135</v>
      </c>
      <c r="B64" s="18"/>
      <c r="C64" s="70">
        <f t="shared" si="0"/>
      </c>
      <c r="D64" s="35">
        <f t="shared" si="1"/>
        <v>0</v>
      </c>
      <c r="E64" s="48"/>
      <c r="F64" s="48"/>
      <c r="G64" s="48"/>
      <c r="J64" s="20"/>
      <c r="K64" s="21"/>
    </row>
    <row r="65" spans="1:11" ht="12.75">
      <c r="A65" s="17">
        <f>IF(A64&gt;0,_XLL.FIMMÊS(A64,0)+1,0)</f>
        <v>37165</v>
      </c>
      <c r="B65" s="18"/>
      <c r="C65" s="70">
        <f t="shared" si="0"/>
      </c>
      <c r="D65" s="35">
        <f t="shared" si="1"/>
        <v>0</v>
      </c>
      <c r="E65" s="48"/>
      <c r="F65" s="48"/>
      <c r="G65" s="48"/>
      <c r="J65" s="20"/>
      <c r="K65" s="21"/>
    </row>
    <row r="66" spans="1:11" ht="12.75">
      <c r="A66" s="17">
        <f>IF(A65&gt;0,_XLL.FIMMÊS(A65,0)+1,0)</f>
        <v>37196</v>
      </c>
      <c r="B66" s="18"/>
      <c r="C66" s="70">
        <f t="shared" si="0"/>
      </c>
      <c r="D66" s="35">
        <f t="shared" si="1"/>
        <v>0</v>
      </c>
      <c r="E66" s="48"/>
      <c r="F66" s="48"/>
      <c r="G66" s="48"/>
      <c r="J66" s="20"/>
      <c r="K66" s="21"/>
    </row>
    <row r="67" spans="1:11" ht="12.75">
      <c r="A67" s="17">
        <f>IF(A66&gt;0,_XLL.FIMMÊS(A66,0)+1,0)</f>
        <v>37226</v>
      </c>
      <c r="B67" s="18"/>
      <c r="C67" s="70">
        <f t="shared" si="0"/>
      </c>
      <c r="D67" s="35">
        <f t="shared" si="1"/>
        <v>0</v>
      </c>
      <c r="E67" s="48"/>
      <c r="F67" s="48"/>
      <c r="G67" s="48"/>
      <c r="J67" s="20"/>
      <c r="K67" s="21"/>
    </row>
    <row r="68" spans="1:11" ht="12.75">
      <c r="A68" s="17">
        <f>IF(A67&gt;0,_XLL.FIMMÊS(A67,0)+1,0)</f>
        <v>37257</v>
      </c>
      <c r="B68" s="18"/>
      <c r="C68" s="70">
        <f t="shared" si="0"/>
      </c>
      <c r="D68" s="35">
        <f t="shared" si="1"/>
        <v>0</v>
      </c>
      <c r="E68" s="48"/>
      <c r="F68" s="48"/>
      <c r="G68" s="48"/>
      <c r="J68" s="20"/>
      <c r="K68" s="21"/>
    </row>
    <row r="69" spans="1:11" ht="12.75">
      <c r="A69" s="17">
        <f>IF(A68&gt;0,_XLL.FIMMÊS(A68,0)+1,0)</f>
        <v>37288</v>
      </c>
      <c r="B69" s="18"/>
      <c r="C69" s="70">
        <f t="shared" si="0"/>
      </c>
      <c r="D69" s="35">
        <f t="shared" si="1"/>
        <v>0</v>
      </c>
      <c r="E69" s="48"/>
      <c r="F69" s="48"/>
      <c r="G69" s="48"/>
      <c r="J69" s="20"/>
      <c r="K69" s="21"/>
    </row>
    <row r="70" spans="1:11" ht="12.75">
      <c r="A70" s="17">
        <f>IF(A69&gt;0,_XLL.FIMMÊS(A69,0)+1,0)</f>
        <v>37316</v>
      </c>
      <c r="B70" s="18"/>
      <c r="C70" s="70">
        <f t="shared" si="0"/>
      </c>
      <c r="D70" s="35">
        <f t="shared" si="1"/>
        <v>0</v>
      </c>
      <c r="E70" s="48"/>
      <c r="F70" s="48"/>
      <c r="G70" s="48"/>
      <c r="J70" s="20"/>
      <c r="K70" s="21"/>
    </row>
    <row r="71" spans="1:11" ht="12.75">
      <c r="A71" s="17">
        <f>IF(A70&gt;0,_XLL.FIMMÊS(A70,0)+1,0)</f>
        <v>37347</v>
      </c>
      <c r="B71" s="18"/>
      <c r="C71" s="70">
        <f t="shared" si="0"/>
      </c>
      <c r="D71" s="35">
        <f t="shared" si="1"/>
        <v>0</v>
      </c>
      <c r="E71" s="48"/>
      <c r="F71" s="48"/>
      <c r="G71" s="48"/>
      <c r="J71" s="20"/>
      <c r="K71" s="21"/>
    </row>
    <row r="72" spans="1:11" ht="12.75">
      <c r="A72" s="17">
        <f>IF(A71&gt;0,_XLL.FIMMÊS(A71,0)+1,0)</f>
        <v>37377</v>
      </c>
      <c r="B72" s="18"/>
      <c r="C72" s="70">
        <f t="shared" si="0"/>
      </c>
      <c r="D72" s="35">
        <f t="shared" si="1"/>
        <v>0</v>
      </c>
      <c r="E72" s="48"/>
      <c r="F72" s="48"/>
      <c r="G72" s="48"/>
      <c r="J72" s="20"/>
      <c r="K72" s="21"/>
    </row>
    <row r="73" spans="1:11" ht="12.75">
      <c r="A73" s="17">
        <f>IF(A72&gt;0,_XLL.FIMMÊS(A72,0)+1,0)</f>
        <v>37408</v>
      </c>
      <c r="B73" s="18"/>
      <c r="C73" s="70">
        <f aca="true" t="shared" si="2" ref="C73:C136">IF(B73=0,"",D73/B73)</f>
      </c>
      <c r="D73" s="35">
        <f t="shared" si="1"/>
        <v>0</v>
      </c>
      <c r="E73" s="48"/>
      <c r="F73" s="48"/>
      <c r="G73" s="48"/>
      <c r="J73" s="20"/>
      <c r="K73" s="21"/>
    </row>
    <row r="74" spans="1:11" ht="12.75">
      <c r="A74" s="17">
        <f>IF(A73&gt;0,_XLL.FIMMÊS(A73,0)+1,0)</f>
        <v>37438</v>
      </c>
      <c r="B74" s="18"/>
      <c r="C74" s="70">
        <f t="shared" si="2"/>
      </c>
      <c r="D74" s="35">
        <f t="shared" si="1"/>
        <v>0</v>
      </c>
      <c r="E74" s="48"/>
      <c r="F74" s="48"/>
      <c r="G74" s="48"/>
      <c r="J74" s="20"/>
      <c r="K74" s="21"/>
    </row>
    <row r="75" spans="1:11" ht="12.75">
      <c r="A75" s="17">
        <f>IF(A74&gt;0,_XLL.FIMMÊS(A74,0)+1,0)</f>
        <v>37469</v>
      </c>
      <c r="B75" s="18"/>
      <c r="C75" s="70">
        <f t="shared" si="2"/>
      </c>
      <c r="D75" s="35">
        <f t="shared" si="1"/>
        <v>0</v>
      </c>
      <c r="E75" s="48"/>
      <c r="F75" s="48"/>
      <c r="G75" s="48"/>
      <c r="J75" s="20"/>
      <c r="K75" s="21"/>
    </row>
    <row r="76" spans="1:11" ht="12.75">
      <c r="A76" s="17">
        <f>IF(A75&gt;0,_XLL.FIMMÊS(A75,0)+1,0)</f>
        <v>37500</v>
      </c>
      <c r="B76" s="18"/>
      <c r="C76" s="70">
        <f t="shared" si="2"/>
      </c>
      <c r="D76" s="35">
        <f aca="true" t="shared" si="3" ref="D76:D139">IF(B76&gt;0,B76*VLOOKUP($G$5,IGPM,4)/VLOOKUP(A76,IGPM,4),IF(B76=0,0))</f>
        <v>0</v>
      </c>
      <c r="E76" s="48"/>
      <c r="F76" s="48"/>
      <c r="G76" s="48"/>
      <c r="J76" s="20"/>
      <c r="K76" s="21"/>
    </row>
    <row r="77" spans="1:11" ht="12.75">
      <c r="A77" s="17">
        <f>IF(A76&gt;0,_XLL.FIMMÊS(A76,0)+1,0)</f>
        <v>37530</v>
      </c>
      <c r="B77" s="18"/>
      <c r="C77" s="70">
        <f t="shared" si="2"/>
      </c>
      <c r="D77" s="35">
        <f t="shared" si="3"/>
        <v>0</v>
      </c>
      <c r="E77" s="48"/>
      <c r="F77" s="48"/>
      <c r="G77" s="48"/>
      <c r="J77" s="20"/>
      <c r="K77" s="21"/>
    </row>
    <row r="78" spans="1:11" ht="12.75">
      <c r="A78" s="17">
        <f>IF(A77&gt;0,_XLL.FIMMÊS(A77,0)+1,0)</f>
        <v>37561</v>
      </c>
      <c r="B78" s="18"/>
      <c r="C78" s="70">
        <f t="shared" si="2"/>
      </c>
      <c r="D78" s="35">
        <f t="shared" si="3"/>
        <v>0</v>
      </c>
      <c r="E78" s="48"/>
      <c r="F78" s="48"/>
      <c r="G78" s="48"/>
      <c r="J78" s="20"/>
      <c r="K78" s="21"/>
    </row>
    <row r="79" spans="1:11" ht="12.75">
      <c r="A79" s="17">
        <f>IF(A78&gt;0,_XLL.FIMMÊS(A78,0)+1,0)</f>
        <v>37591</v>
      </c>
      <c r="B79" s="18"/>
      <c r="C79" s="70">
        <f t="shared" si="2"/>
      </c>
      <c r="D79" s="35">
        <f t="shared" si="3"/>
        <v>0</v>
      </c>
      <c r="E79" s="48"/>
      <c r="F79" s="48"/>
      <c r="G79" s="48"/>
      <c r="J79" s="20"/>
      <c r="K79" s="21"/>
    </row>
    <row r="80" spans="1:11" ht="12.75">
      <c r="A80" s="17">
        <f>IF(A79&gt;0,_XLL.FIMMÊS(A79,0)+1,0)</f>
        <v>37622</v>
      </c>
      <c r="B80" s="18"/>
      <c r="C80" s="70">
        <f t="shared" si="2"/>
      </c>
      <c r="D80" s="35">
        <f t="shared" si="3"/>
        <v>0</v>
      </c>
      <c r="E80" s="48"/>
      <c r="F80" s="48"/>
      <c r="G80" s="48"/>
      <c r="J80" s="20"/>
      <c r="K80" s="21"/>
    </row>
    <row r="81" spans="1:11" ht="12.75">
      <c r="A81" s="17">
        <f>IF(A80&gt;0,_XLL.FIMMÊS(A80,0)+1,0)</f>
        <v>37653</v>
      </c>
      <c r="B81" s="18"/>
      <c r="C81" s="70">
        <f t="shared" si="2"/>
      </c>
      <c r="D81" s="35">
        <f t="shared" si="3"/>
        <v>0</v>
      </c>
      <c r="E81" s="48"/>
      <c r="F81" s="48"/>
      <c r="G81" s="48"/>
      <c r="J81" s="20"/>
      <c r="K81" s="21"/>
    </row>
    <row r="82" spans="1:11" ht="12.75">
      <c r="A82" s="17">
        <f>IF(A81&gt;0,_XLL.FIMMÊS(A81,0)+1,0)</f>
        <v>37681</v>
      </c>
      <c r="B82" s="18"/>
      <c r="C82" s="70">
        <f t="shared" si="2"/>
      </c>
      <c r="D82" s="35">
        <f t="shared" si="3"/>
        <v>0</v>
      </c>
      <c r="E82" s="48"/>
      <c r="F82" s="48"/>
      <c r="G82" s="48"/>
      <c r="J82" s="20"/>
      <c r="K82" s="21"/>
    </row>
    <row r="83" spans="1:11" ht="12.75">
      <c r="A83" s="17">
        <f>IF(A82&gt;0,_XLL.FIMMÊS(A82,0)+1,0)</f>
        <v>37712</v>
      </c>
      <c r="B83" s="18"/>
      <c r="C83" s="70">
        <f t="shared" si="2"/>
      </c>
      <c r="D83" s="35">
        <f t="shared" si="3"/>
        <v>0</v>
      </c>
      <c r="E83" s="48"/>
      <c r="F83" s="48"/>
      <c r="G83" s="48"/>
      <c r="J83" s="20"/>
      <c r="K83" s="21"/>
    </row>
    <row r="84" spans="1:11" ht="12.75">
      <c r="A84" s="17">
        <f>IF(A83&gt;0,_XLL.FIMMÊS(A83,0)+1,0)</f>
        <v>37742</v>
      </c>
      <c r="B84" s="18"/>
      <c r="C84" s="70">
        <f t="shared" si="2"/>
      </c>
      <c r="D84" s="35">
        <f t="shared" si="3"/>
        <v>0</v>
      </c>
      <c r="E84" s="48"/>
      <c r="F84" s="48"/>
      <c r="G84" s="48"/>
      <c r="J84" s="20"/>
      <c r="K84" s="21"/>
    </row>
    <row r="85" spans="1:11" ht="12.75">
      <c r="A85" s="17">
        <f>IF(A84&gt;0,_XLL.FIMMÊS(A84,0)+1,0)</f>
        <v>37773</v>
      </c>
      <c r="B85" s="18"/>
      <c r="C85" s="70">
        <f t="shared" si="2"/>
      </c>
      <c r="D85" s="35">
        <f t="shared" si="3"/>
        <v>0</v>
      </c>
      <c r="E85" s="48"/>
      <c r="F85" s="48"/>
      <c r="G85" s="48"/>
      <c r="J85" s="20"/>
      <c r="K85" s="21"/>
    </row>
    <row r="86" spans="1:11" ht="12.75">
      <c r="A86" s="17">
        <f>IF(A85&gt;0,_XLL.FIMMÊS(A85,0)+1,0)</f>
        <v>37803</v>
      </c>
      <c r="B86" s="18"/>
      <c r="C86" s="70">
        <f t="shared" si="2"/>
      </c>
      <c r="D86" s="35">
        <f t="shared" si="3"/>
        <v>0</v>
      </c>
      <c r="E86" s="48"/>
      <c r="F86" s="48"/>
      <c r="G86" s="48"/>
      <c r="J86" s="20"/>
      <c r="K86" s="21"/>
    </row>
    <row r="87" spans="1:11" ht="12.75">
      <c r="A87" s="17">
        <f>IF(A86&gt;0,_XLL.FIMMÊS(A86,0)+1,0)</f>
        <v>37834</v>
      </c>
      <c r="B87" s="18"/>
      <c r="C87" s="70">
        <f t="shared" si="2"/>
      </c>
      <c r="D87" s="35">
        <f t="shared" si="3"/>
        <v>0</v>
      </c>
      <c r="E87" s="48"/>
      <c r="F87" s="48"/>
      <c r="G87" s="48"/>
      <c r="J87" s="20"/>
      <c r="K87" s="21"/>
    </row>
    <row r="88" spans="1:11" ht="12.75">
      <c r="A88" s="17">
        <f>IF(A87&gt;0,_XLL.FIMMÊS(A87,0)+1,0)</f>
        <v>37865</v>
      </c>
      <c r="B88" s="18"/>
      <c r="C88" s="70">
        <f t="shared" si="2"/>
      </c>
      <c r="D88" s="35">
        <f t="shared" si="3"/>
        <v>0</v>
      </c>
      <c r="E88" s="48"/>
      <c r="F88" s="48"/>
      <c r="G88" s="48"/>
      <c r="J88" s="20"/>
      <c r="K88" s="21"/>
    </row>
    <row r="89" spans="1:11" ht="12.75">
      <c r="A89" s="17">
        <f>IF(A88&gt;0,_XLL.FIMMÊS(A88,0)+1,0)</f>
        <v>37895</v>
      </c>
      <c r="B89" s="18"/>
      <c r="C89" s="70">
        <f t="shared" si="2"/>
      </c>
      <c r="D89" s="35">
        <f t="shared" si="3"/>
        <v>0</v>
      </c>
      <c r="E89" s="48"/>
      <c r="F89" s="48"/>
      <c r="G89" s="48"/>
      <c r="J89" s="20"/>
      <c r="K89" s="21"/>
    </row>
    <row r="90" spans="1:11" ht="12.75">
      <c r="A90" s="17">
        <f>IF(A89&gt;0,_XLL.FIMMÊS(A89,0)+1,0)</f>
        <v>37926</v>
      </c>
      <c r="B90" s="18"/>
      <c r="C90" s="70">
        <f t="shared" si="2"/>
      </c>
      <c r="D90" s="35">
        <f t="shared" si="3"/>
        <v>0</v>
      </c>
      <c r="E90" s="48"/>
      <c r="F90" s="48"/>
      <c r="G90" s="48"/>
      <c r="J90" s="20"/>
      <c r="K90" s="21"/>
    </row>
    <row r="91" spans="1:11" ht="12.75">
      <c r="A91" s="17">
        <f>IF(A90&gt;0,_XLL.FIMMÊS(A90,0)+1,0)</f>
        <v>37956</v>
      </c>
      <c r="B91" s="18"/>
      <c r="C91" s="70">
        <f t="shared" si="2"/>
      </c>
      <c r="D91" s="35">
        <f t="shared" si="3"/>
        <v>0</v>
      </c>
      <c r="E91" s="48"/>
      <c r="F91" s="48"/>
      <c r="G91" s="48"/>
      <c r="J91" s="20"/>
      <c r="K91" s="21"/>
    </row>
    <row r="92" spans="1:11" ht="12.75">
      <c r="A92" s="17">
        <f>IF(A91&gt;0,_XLL.FIMMÊS(A91,0)+1,0)</f>
        <v>37987</v>
      </c>
      <c r="B92" s="18"/>
      <c r="C92" s="70">
        <f t="shared" si="2"/>
      </c>
      <c r="D92" s="35">
        <f t="shared" si="3"/>
        <v>0</v>
      </c>
      <c r="E92" s="48"/>
      <c r="F92" s="48"/>
      <c r="G92" s="48"/>
      <c r="J92" s="20"/>
      <c r="K92" s="21"/>
    </row>
    <row r="93" spans="1:11" ht="12.75">
      <c r="A93" s="17">
        <f>IF(A92&gt;0,_XLL.FIMMÊS(A92,0)+1,0)</f>
        <v>38018</v>
      </c>
      <c r="B93" s="18"/>
      <c r="C93" s="70">
        <f t="shared" si="2"/>
      </c>
      <c r="D93" s="35">
        <f t="shared" si="3"/>
        <v>0</v>
      </c>
      <c r="E93" s="48"/>
      <c r="F93" s="48"/>
      <c r="G93" s="48"/>
      <c r="J93" s="20"/>
      <c r="K93" s="21"/>
    </row>
    <row r="94" spans="1:11" ht="12.75">
      <c r="A94" s="17">
        <f>IF(A93&gt;0,_XLL.FIMMÊS(A93,0)+1,0)</f>
        <v>38047</v>
      </c>
      <c r="B94" s="18"/>
      <c r="C94" s="70">
        <f t="shared" si="2"/>
      </c>
      <c r="D94" s="35">
        <f t="shared" si="3"/>
        <v>0</v>
      </c>
      <c r="E94" s="48"/>
      <c r="F94" s="48"/>
      <c r="G94" s="48"/>
      <c r="J94" s="20"/>
      <c r="K94" s="21"/>
    </row>
    <row r="95" spans="1:11" ht="12.75">
      <c r="A95" s="17">
        <f>IF(A94&gt;0,_XLL.FIMMÊS(A94,0)+1,0)</f>
        <v>38078</v>
      </c>
      <c r="B95" s="18"/>
      <c r="C95" s="70">
        <f t="shared" si="2"/>
      </c>
      <c r="D95" s="35">
        <f t="shared" si="3"/>
        <v>0</v>
      </c>
      <c r="E95" s="48"/>
      <c r="F95" s="48"/>
      <c r="G95" s="48"/>
      <c r="J95" s="20"/>
      <c r="K95" s="21"/>
    </row>
    <row r="96" spans="1:11" ht="12.75">
      <c r="A96" s="17">
        <f>IF(A95&gt;0,_XLL.FIMMÊS(A95,0)+1,0)</f>
        <v>38108</v>
      </c>
      <c r="B96" s="18"/>
      <c r="C96" s="70">
        <f t="shared" si="2"/>
      </c>
      <c r="D96" s="35">
        <f t="shared" si="3"/>
        <v>0</v>
      </c>
      <c r="E96" s="48"/>
      <c r="F96" s="48"/>
      <c r="G96" s="48"/>
      <c r="J96" s="20"/>
      <c r="K96" s="21"/>
    </row>
    <row r="97" spans="1:11" ht="12.75">
      <c r="A97" s="17">
        <f>IF(A96&gt;0,_XLL.FIMMÊS(A96,0)+1,0)</f>
        <v>38139</v>
      </c>
      <c r="B97" s="18"/>
      <c r="C97" s="70">
        <f t="shared" si="2"/>
      </c>
      <c r="D97" s="35">
        <f t="shared" si="3"/>
        <v>0</v>
      </c>
      <c r="E97" s="48"/>
      <c r="F97" s="48"/>
      <c r="G97" s="48"/>
      <c r="J97" s="20"/>
      <c r="K97" s="21"/>
    </row>
    <row r="98" spans="1:11" ht="12.75">
      <c r="A98" s="17">
        <f>IF(A97&gt;0,_XLL.FIMMÊS(A97,0)+1,0)</f>
        <v>38169</v>
      </c>
      <c r="B98" s="18"/>
      <c r="C98" s="70">
        <f t="shared" si="2"/>
      </c>
      <c r="D98" s="35">
        <f t="shared" si="3"/>
        <v>0</v>
      </c>
      <c r="E98" s="48"/>
      <c r="F98" s="48"/>
      <c r="G98" s="48"/>
      <c r="J98" s="20"/>
      <c r="K98" s="21"/>
    </row>
    <row r="99" spans="1:11" ht="12.75">
      <c r="A99" s="17">
        <f>IF(A98&gt;0,_XLL.FIMMÊS(A98,0)+1,0)</f>
        <v>38200</v>
      </c>
      <c r="B99" s="18"/>
      <c r="C99" s="70">
        <f t="shared" si="2"/>
      </c>
      <c r="D99" s="35">
        <f t="shared" si="3"/>
        <v>0</v>
      </c>
      <c r="E99" s="48"/>
      <c r="F99" s="48"/>
      <c r="G99" s="48"/>
      <c r="J99" s="20"/>
      <c r="K99" s="21"/>
    </row>
    <row r="100" spans="1:11" ht="12.75">
      <c r="A100" s="17">
        <f>IF(A99&gt;0,_XLL.FIMMÊS(A99,0)+1,0)</f>
        <v>38231</v>
      </c>
      <c r="B100" s="18"/>
      <c r="C100" s="70">
        <f t="shared" si="2"/>
      </c>
      <c r="D100" s="35">
        <f t="shared" si="3"/>
        <v>0</v>
      </c>
      <c r="E100" s="48"/>
      <c r="F100" s="48"/>
      <c r="G100" s="48"/>
      <c r="J100" s="20"/>
      <c r="K100" s="21"/>
    </row>
    <row r="101" spans="1:11" ht="12.75">
      <c r="A101" s="17">
        <f>IF(A100&gt;0,_XLL.FIMMÊS(A100,0)+1,0)</f>
        <v>38261</v>
      </c>
      <c r="B101" s="18"/>
      <c r="C101" s="70">
        <f t="shared" si="2"/>
      </c>
      <c r="D101" s="35">
        <f t="shared" si="3"/>
        <v>0</v>
      </c>
      <c r="E101" s="48"/>
      <c r="F101" s="48"/>
      <c r="G101" s="48"/>
      <c r="J101" s="20"/>
      <c r="K101" s="21"/>
    </row>
    <row r="102" spans="1:11" ht="12.75">
      <c r="A102" s="17">
        <f>IF(A101&gt;0,_XLL.FIMMÊS(A101,0)+1,0)</f>
        <v>38292</v>
      </c>
      <c r="B102" s="18"/>
      <c r="C102" s="70">
        <f t="shared" si="2"/>
      </c>
      <c r="D102" s="35">
        <f t="shared" si="3"/>
        <v>0</v>
      </c>
      <c r="E102" s="48"/>
      <c r="F102" s="48"/>
      <c r="G102" s="48"/>
      <c r="J102" s="20"/>
      <c r="K102" s="21"/>
    </row>
    <row r="103" spans="1:11" ht="12.75">
      <c r="A103" s="17">
        <f>IF(A102&gt;0,_XLL.FIMMÊS(A102,0)+1,0)</f>
        <v>38322</v>
      </c>
      <c r="B103" s="18"/>
      <c r="C103" s="70">
        <f t="shared" si="2"/>
      </c>
      <c r="D103" s="35">
        <f t="shared" si="3"/>
        <v>0</v>
      </c>
      <c r="E103" s="48"/>
      <c r="F103" s="48"/>
      <c r="G103" s="48"/>
      <c r="J103" s="20"/>
      <c r="K103" s="21"/>
    </row>
    <row r="104" spans="1:11" ht="12.75">
      <c r="A104" s="17">
        <f>IF(A103&gt;0,_XLL.FIMMÊS(A103,0)+1,0)</f>
        <v>38353</v>
      </c>
      <c r="B104" s="18"/>
      <c r="C104" s="70">
        <f t="shared" si="2"/>
      </c>
      <c r="D104" s="35">
        <f t="shared" si="3"/>
        <v>0</v>
      </c>
      <c r="E104" s="48"/>
      <c r="F104" s="48"/>
      <c r="G104" s="48"/>
      <c r="J104" s="20"/>
      <c r="K104" s="21"/>
    </row>
    <row r="105" spans="1:11" ht="12.75">
      <c r="A105" s="17">
        <f>IF(A104&gt;0,_XLL.FIMMÊS(A104,0)+1,0)</f>
        <v>38384</v>
      </c>
      <c r="B105" s="18"/>
      <c r="C105" s="70">
        <f t="shared" si="2"/>
      </c>
      <c r="D105" s="35">
        <f t="shared" si="3"/>
        <v>0</v>
      </c>
      <c r="E105" s="48"/>
      <c r="F105" s="48"/>
      <c r="G105" s="48"/>
      <c r="J105" s="20"/>
      <c r="K105" s="21"/>
    </row>
    <row r="106" spans="1:11" ht="12.75">
      <c r="A106" s="17">
        <f>IF(A105&gt;0,_XLL.FIMMÊS(A105,0)+1,0)</f>
        <v>38412</v>
      </c>
      <c r="B106" s="18"/>
      <c r="C106" s="70">
        <f t="shared" si="2"/>
      </c>
      <c r="D106" s="35">
        <f t="shared" si="3"/>
        <v>0</v>
      </c>
      <c r="E106" s="48"/>
      <c r="F106" s="48"/>
      <c r="G106" s="48"/>
      <c r="J106" s="20"/>
      <c r="K106" s="21"/>
    </row>
    <row r="107" spans="1:11" ht="12.75">
      <c r="A107" s="17">
        <f>IF(A106&gt;0,_XLL.FIMMÊS(A106,0)+1,0)</f>
        <v>38443</v>
      </c>
      <c r="B107" s="18"/>
      <c r="C107" s="70">
        <f t="shared" si="2"/>
      </c>
      <c r="D107" s="35">
        <f t="shared" si="3"/>
        <v>0</v>
      </c>
      <c r="E107" s="48"/>
      <c r="F107" s="48"/>
      <c r="G107" s="48"/>
      <c r="J107" s="20"/>
      <c r="K107" s="21"/>
    </row>
    <row r="108" spans="1:11" ht="12.75">
      <c r="A108" s="17">
        <f>IF(A107&gt;0,_XLL.FIMMÊS(A107,0)+1,0)</f>
        <v>38473</v>
      </c>
      <c r="B108" s="18"/>
      <c r="C108" s="70">
        <f t="shared" si="2"/>
      </c>
      <c r="D108" s="35">
        <f t="shared" si="3"/>
        <v>0</v>
      </c>
      <c r="E108" s="48"/>
      <c r="F108" s="48"/>
      <c r="G108" s="48"/>
      <c r="J108" s="20"/>
      <c r="K108" s="21"/>
    </row>
    <row r="109" spans="1:11" ht="12.75">
      <c r="A109" s="17">
        <f>IF(A108&gt;0,_XLL.FIMMÊS(A108,0)+1,0)</f>
        <v>38504</v>
      </c>
      <c r="B109" s="18"/>
      <c r="C109" s="70">
        <f t="shared" si="2"/>
      </c>
      <c r="D109" s="35">
        <f t="shared" si="3"/>
        <v>0</v>
      </c>
      <c r="E109" s="48"/>
      <c r="F109" s="48"/>
      <c r="G109" s="48"/>
      <c r="J109" s="20"/>
      <c r="K109" s="21"/>
    </row>
    <row r="110" spans="1:11" ht="12.75">
      <c r="A110" s="17">
        <f>IF(A109&gt;0,_XLL.FIMMÊS(A109,0)+1,0)</f>
        <v>38534</v>
      </c>
      <c r="B110" s="18"/>
      <c r="C110" s="70">
        <f t="shared" si="2"/>
      </c>
      <c r="D110" s="35">
        <f t="shared" si="3"/>
        <v>0</v>
      </c>
      <c r="E110" s="48"/>
      <c r="F110" s="48"/>
      <c r="G110" s="48"/>
      <c r="J110" s="20"/>
      <c r="K110" s="21"/>
    </row>
    <row r="111" spans="1:11" ht="12.75">
      <c r="A111" s="17">
        <f>IF(A110&gt;0,_XLL.FIMMÊS(A110,0)+1,0)</f>
        <v>38565</v>
      </c>
      <c r="B111" s="18"/>
      <c r="C111" s="70">
        <f t="shared" si="2"/>
      </c>
      <c r="D111" s="35">
        <f t="shared" si="3"/>
        <v>0</v>
      </c>
      <c r="E111" s="48"/>
      <c r="F111" s="48"/>
      <c r="G111" s="48"/>
      <c r="J111" s="20"/>
      <c r="K111" s="21"/>
    </row>
    <row r="112" spans="1:11" ht="12.75">
      <c r="A112" s="17">
        <f>IF(A111&gt;0,_XLL.FIMMÊS(A111,0)+1,0)</f>
        <v>38596</v>
      </c>
      <c r="B112" s="18"/>
      <c r="C112" s="70">
        <f t="shared" si="2"/>
      </c>
      <c r="D112" s="35">
        <f t="shared" si="3"/>
        <v>0</v>
      </c>
      <c r="E112" s="48"/>
      <c r="F112" s="48"/>
      <c r="G112" s="48"/>
      <c r="J112" s="20"/>
      <c r="K112" s="21"/>
    </row>
    <row r="113" spans="1:11" ht="12.75">
      <c r="A113" s="17">
        <f>IF(A112&gt;0,_XLL.FIMMÊS(A112,0)+1,0)</f>
        <v>38626</v>
      </c>
      <c r="B113" s="18"/>
      <c r="C113" s="70">
        <f t="shared" si="2"/>
      </c>
      <c r="D113" s="35">
        <f t="shared" si="3"/>
        <v>0</v>
      </c>
      <c r="E113" s="48"/>
      <c r="F113" s="48"/>
      <c r="G113" s="48"/>
      <c r="J113" s="20"/>
      <c r="K113" s="21"/>
    </row>
    <row r="114" spans="1:11" ht="12.75">
      <c r="A114" s="17">
        <f>IF(A113&gt;0,_XLL.FIMMÊS(A113,0)+1,0)</f>
        <v>38657</v>
      </c>
      <c r="B114" s="18"/>
      <c r="C114" s="70">
        <f t="shared" si="2"/>
      </c>
      <c r="D114" s="35">
        <f t="shared" si="3"/>
        <v>0</v>
      </c>
      <c r="E114" s="48"/>
      <c r="F114" s="48"/>
      <c r="G114" s="48"/>
      <c r="J114" s="20"/>
      <c r="K114" s="21"/>
    </row>
    <row r="115" spans="1:11" ht="12.75">
      <c r="A115" s="17">
        <f>IF(A114&gt;0,_XLL.FIMMÊS(A114,0)+1,0)</f>
        <v>38687</v>
      </c>
      <c r="B115" s="18"/>
      <c r="C115" s="70">
        <f t="shared" si="2"/>
      </c>
      <c r="D115" s="35">
        <f t="shared" si="3"/>
        <v>0</v>
      </c>
      <c r="E115" s="48"/>
      <c r="F115" s="48"/>
      <c r="G115" s="48"/>
      <c r="J115" s="20"/>
      <c r="K115" s="21"/>
    </row>
    <row r="116" spans="1:11" ht="12.75">
      <c r="A116" s="17">
        <f>IF(A115&gt;0,_XLL.FIMMÊS(A115,0)+1,0)</f>
        <v>38718</v>
      </c>
      <c r="B116" s="18"/>
      <c r="C116" s="70">
        <f t="shared" si="2"/>
      </c>
      <c r="D116" s="35">
        <f t="shared" si="3"/>
        <v>0</v>
      </c>
      <c r="E116" s="48"/>
      <c r="F116" s="48"/>
      <c r="G116" s="48"/>
      <c r="J116" s="20"/>
      <c r="K116" s="21"/>
    </row>
    <row r="117" spans="1:11" ht="12.75">
      <c r="A117" s="17">
        <f>IF(A116&gt;0,_XLL.FIMMÊS(A116,0)+1,0)</f>
        <v>38749</v>
      </c>
      <c r="B117" s="18"/>
      <c r="C117" s="70">
        <f t="shared" si="2"/>
      </c>
      <c r="D117" s="35">
        <f t="shared" si="3"/>
        <v>0</v>
      </c>
      <c r="E117" s="48"/>
      <c r="F117" s="48"/>
      <c r="G117" s="48"/>
      <c r="J117" s="20"/>
      <c r="K117" s="21"/>
    </row>
    <row r="118" spans="1:11" ht="12.75">
      <c r="A118" s="17">
        <f>IF(A117&gt;0,_XLL.FIMMÊS(A117,0)+1,0)</f>
        <v>38777</v>
      </c>
      <c r="B118" s="18"/>
      <c r="C118" s="70">
        <f t="shared" si="2"/>
      </c>
      <c r="D118" s="35">
        <f t="shared" si="3"/>
        <v>0</v>
      </c>
      <c r="E118" s="48"/>
      <c r="F118" s="48"/>
      <c r="G118" s="48"/>
      <c r="J118" s="20"/>
      <c r="K118" s="21"/>
    </row>
    <row r="119" spans="1:11" ht="12.75">
      <c r="A119" s="17">
        <f>IF(A118&gt;0,_XLL.FIMMÊS(A118,0)+1,0)</f>
        <v>38808</v>
      </c>
      <c r="B119" s="18"/>
      <c r="C119" s="70">
        <f t="shared" si="2"/>
      </c>
      <c r="D119" s="35">
        <f t="shared" si="3"/>
        <v>0</v>
      </c>
      <c r="E119" s="48"/>
      <c r="F119" s="48"/>
      <c r="G119" s="48"/>
      <c r="J119" s="20"/>
      <c r="K119" s="21"/>
    </row>
    <row r="120" spans="1:11" ht="12.75">
      <c r="A120" s="17">
        <f>IF(A119&gt;0,_XLL.FIMMÊS(A119,0)+1,0)</f>
        <v>38838</v>
      </c>
      <c r="B120" s="18"/>
      <c r="C120" s="70">
        <f t="shared" si="2"/>
      </c>
      <c r="D120" s="35">
        <f t="shared" si="3"/>
        <v>0</v>
      </c>
      <c r="E120" s="48"/>
      <c r="F120" s="48"/>
      <c r="G120" s="48"/>
      <c r="J120" s="20"/>
      <c r="K120" s="21"/>
    </row>
    <row r="121" spans="1:11" ht="12.75">
      <c r="A121" s="17">
        <f>IF(A120&gt;0,_XLL.FIMMÊS(A120,0)+1,0)</f>
        <v>38869</v>
      </c>
      <c r="B121" s="18"/>
      <c r="C121" s="70">
        <f t="shared" si="2"/>
      </c>
      <c r="D121" s="35">
        <f t="shared" si="3"/>
        <v>0</v>
      </c>
      <c r="E121" s="48"/>
      <c r="F121" s="48"/>
      <c r="G121" s="48"/>
      <c r="J121" s="20"/>
      <c r="K121" s="21"/>
    </row>
    <row r="122" spans="1:11" ht="12.75">
      <c r="A122" s="17">
        <f>IF(A121&gt;0,_XLL.FIMMÊS(A121,0)+1,0)</f>
        <v>38899</v>
      </c>
      <c r="B122" s="18"/>
      <c r="C122" s="70">
        <f t="shared" si="2"/>
      </c>
      <c r="D122" s="35">
        <f t="shared" si="3"/>
        <v>0</v>
      </c>
      <c r="E122" s="48"/>
      <c r="F122" s="48"/>
      <c r="G122" s="48"/>
      <c r="J122" s="20"/>
      <c r="K122" s="21"/>
    </row>
    <row r="123" spans="1:11" ht="12.75">
      <c r="A123" s="17">
        <f>IF(A122&gt;0,_XLL.FIMMÊS(A122,0)+1,0)</f>
        <v>38930</v>
      </c>
      <c r="B123" s="18"/>
      <c r="C123" s="70">
        <f t="shared" si="2"/>
      </c>
      <c r="D123" s="35">
        <f t="shared" si="3"/>
        <v>0</v>
      </c>
      <c r="E123" s="48"/>
      <c r="F123" s="48"/>
      <c r="G123" s="48"/>
      <c r="J123" s="20"/>
      <c r="K123" s="21"/>
    </row>
    <row r="124" spans="1:11" ht="12.75">
      <c r="A124" s="17">
        <f>IF(A123&gt;0,_XLL.FIMMÊS(A123,0)+1,0)</f>
        <v>38961</v>
      </c>
      <c r="B124" s="18"/>
      <c r="C124" s="70">
        <f t="shared" si="2"/>
      </c>
      <c r="D124" s="35">
        <f t="shared" si="3"/>
        <v>0</v>
      </c>
      <c r="E124" s="48"/>
      <c r="F124" s="48"/>
      <c r="G124" s="48"/>
      <c r="J124" s="20"/>
      <c r="K124" s="21"/>
    </row>
    <row r="125" spans="1:11" ht="12.75">
      <c r="A125" s="17">
        <f>IF(A124&gt;0,_XLL.FIMMÊS(A124,0)+1,0)</f>
        <v>38991</v>
      </c>
      <c r="B125" s="18"/>
      <c r="C125" s="70">
        <f t="shared" si="2"/>
      </c>
      <c r="D125" s="35">
        <f t="shared" si="3"/>
        <v>0</v>
      </c>
      <c r="E125" s="48"/>
      <c r="F125" s="48"/>
      <c r="G125" s="48"/>
      <c r="J125" s="20"/>
      <c r="K125" s="21"/>
    </row>
    <row r="126" spans="1:11" ht="12.75">
      <c r="A126" s="17">
        <f>IF(A125&gt;0,_XLL.FIMMÊS(A125,0)+1,0)</f>
        <v>39022</v>
      </c>
      <c r="B126" s="18"/>
      <c r="C126" s="70">
        <f t="shared" si="2"/>
      </c>
      <c r="D126" s="35">
        <f t="shared" si="3"/>
        <v>0</v>
      </c>
      <c r="E126" s="48"/>
      <c r="F126" s="48"/>
      <c r="G126" s="48"/>
      <c r="J126" s="20"/>
      <c r="K126" s="21"/>
    </row>
    <row r="127" spans="1:11" ht="12.75">
      <c r="A127" s="17">
        <f>IF(A126&gt;0,_XLL.FIMMÊS(A126,0)+1,0)</f>
        <v>39052</v>
      </c>
      <c r="B127" s="18"/>
      <c r="C127" s="70">
        <f t="shared" si="2"/>
      </c>
      <c r="D127" s="35">
        <f t="shared" si="3"/>
        <v>0</v>
      </c>
      <c r="E127" s="48"/>
      <c r="F127" s="48"/>
      <c r="G127" s="48"/>
      <c r="J127" s="20"/>
      <c r="K127" s="21"/>
    </row>
    <row r="128" spans="1:11" ht="12.75">
      <c r="A128" s="17">
        <f>IF(A127&gt;0,_XLL.FIMMÊS(A127,0)+1,0)</f>
        <v>39083</v>
      </c>
      <c r="B128" s="18"/>
      <c r="C128" s="70">
        <f t="shared" si="2"/>
      </c>
      <c r="D128" s="35">
        <f t="shared" si="3"/>
        <v>0</v>
      </c>
      <c r="E128" s="48"/>
      <c r="F128" s="48"/>
      <c r="G128" s="48"/>
      <c r="J128" s="20"/>
      <c r="K128" s="21"/>
    </row>
    <row r="129" spans="1:11" ht="12.75">
      <c r="A129" s="17">
        <f>IF(A128&gt;0,_XLL.FIMMÊS(A128,0)+1,0)</f>
        <v>39114</v>
      </c>
      <c r="B129" s="18"/>
      <c r="C129" s="70">
        <f t="shared" si="2"/>
      </c>
      <c r="D129" s="35">
        <f t="shared" si="3"/>
        <v>0</v>
      </c>
      <c r="E129" s="48"/>
      <c r="F129" s="48"/>
      <c r="G129" s="48"/>
      <c r="J129" s="20"/>
      <c r="K129" s="21"/>
    </row>
    <row r="130" spans="1:11" ht="12.75">
      <c r="A130" s="17">
        <f>IF(A129&gt;0,_XLL.FIMMÊS(A129,0)+1,0)</f>
        <v>39142</v>
      </c>
      <c r="B130" s="18"/>
      <c r="C130" s="70">
        <f t="shared" si="2"/>
      </c>
      <c r="D130" s="35">
        <f t="shared" si="3"/>
        <v>0</v>
      </c>
      <c r="E130" s="48"/>
      <c r="F130" s="48"/>
      <c r="G130" s="48"/>
      <c r="J130" s="20"/>
      <c r="K130" s="21"/>
    </row>
    <row r="131" spans="1:11" ht="12.75">
      <c r="A131" s="17">
        <f>IF(A130&gt;0,_XLL.FIMMÊS(A130,0)+1,0)</f>
        <v>39173</v>
      </c>
      <c r="B131" s="18"/>
      <c r="C131" s="70">
        <f t="shared" si="2"/>
      </c>
      <c r="D131" s="35">
        <f t="shared" si="3"/>
        <v>0</v>
      </c>
      <c r="E131" s="48"/>
      <c r="F131" s="48"/>
      <c r="G131" s="48"/>
      <c r="J131" s="20"/>
      <c r="K131" s="21"/>
    </row>
    <row r="132" spans="1:11" ht="12.75">
      <c r="A132" s="17">
        <f>IF(A131&gt;0,_XLL.FIMMÊS(A131,0)+1,0)</f>
        <v>39203</v>
      </c>
      <c r="B132" s="18"/>
      <c r="C132" s="70">
        <f t="shared" si="2"/>
      </c>
      <c r="D132" s="35">
        <f t="shared" si="3"/>
        <v>0</v>
      </c>
      <c r="E132" s="48"/>
      <c r="F132" s="48"/>
      <c r="G132" s="48"/>
      <c r="J132" s="20"/>
      <c r="K132" s="21"/>
    </row>
    <row r="133" spans="1:11" ht="12.75">
      <c r="A133" s="17">
        <f>IF(A132&gt;0,_XLL.FIMMÊS(A132,0)+1,0)</f>
        <v>39234</v>
      </c>
      <c r="B133" s="18"/>
      <c r="C133" s="70">
        <f t="shared" si="2"/>
      </c>
      <c r="D133" s="35">
        <f t="shared" si="3"/>
        <v>0</v>
      </c>
      <c r="E133" s="48"/>
      <c r="F133" s="48"/>
      <c r="G133" s="48"/>
      <c r="J133" s="20"/>
      <c r="K133" s="21"/>
    </row>
    <row r="134" spans="1:11" ht="12.75">
      <c r="A134" s="17">
        <f>IF(A133&gt;0,_XLL.FIMMÊS(A133,0)+1,0)</f>
        <v>39264</v>
      </c>
      <c r="B134" s="18"/>
      <c r="C134" s="70">
        <f t="shared" si="2"/>
      </c>
      <c r="D134" s="35">
        <f t="shared" si="3"/>
        <v>0</v>
      </c>
      <c r="E134" s="48"/>
      <c r="F134" s="48"/>
      <c r="G134" s="48"/>
      <c r="J134" s="20"/>
      <c r="K134" s="21"/>
    </row>
    <row r="135" spans="1:11" ht="12.75">
      <c r="A135" s="17">
        <f>IF(A134&gt;0,_XLL.FIMMÊS(A134,0)+1,0)</f>
        <v>39295</v>
      </c>
      <c r="B135" s="18"/>
      <c r="C135" s="70">
        <f t="shared" si="2"/>
      </c>
      <c r="D135" s="35">
        <f t="shared" si="3"/>
        <v>0</v>
      </c>
      <c r="E135" s="48"/>
      <c r="F135" s="48"/>
      <c r="G135" s="48"/>
      <c r="J135" s="20"/>
      <c r="K135" s="21"/>
    </row>
    <row r="136" spans="1:11" ht="12.75">
      <c r="A136" s="17">
        <f>IF(A135&gt;0,_XLL.FIMMÊS(A135,0)+1,0)</f>
        <v>39326</v>
      </c>
      <c r="B136" s="18"/>
      <c r="C136" s="70">
        <f t="shared" si="2"/>
      </c>
      <c r="D136" s="35">
        <f t="shared" si="3"/>
        <v>0</v>
      </c>
      <c r="E136" s="48"/>
      <c r="F136" s="48"/>
      <c r="G136" s="48"/>
      <c r="J136" s="20"/>
      <c r="K136" s="21"/>
    </row>
    <row r="137" spans="1:11" ht="12.75">
      <c r="A137" s="17">
        <f>IF(A136&gt;0,_XLL.FIMMÊS(A136,0)+1,0)</f>
        <v>39356</v>
      </c>
      <c r="B137" s="18"/>
      <c r="C137" s="70">
        <f aca="true" t="shared" si="4" ref="C137:C190">IF(B137=0,"",D137/B137)</f>
      </c>
      <c r="D137" s="35">
        <f t="shared" si="3"/>
        <v>0</v>
      </c>
      <c r="E137" s="48"/>
      <c r="F137" s="48"/>
      <c r="G137" s="48"/>
      <c r="J137" s="20"/>
      <c r="K137" s="21"/>
    </row>
    <row r="138" spans="1:11" ht="12.75">
      <c r="A138" s="17">
        <f>IF(A137&gt;0,_XLL.FIMMÊS(A137,0)+1,0)</f>
        <v>39387</v>
      </c>
      <c r="B138" s="18"/>
      <c r="C138" s="70">
        <f t="shared" si="4"/>
      </c>
      <c r="D138" s="35">
        <f t="shared" si="3"/>
        <v>0</v>
      </c>
      <c r="E138" s="48"/>
      <c r="F138" s="48"/>
      <c r="G138" s="48"/>
      <c r="J138" s="20"/>
      <c r="K138" s="21"/>
    </row>
    <row r="139" spans="1:11" ht="12.75">
      <c r="A139" s="17">
        <f>IF(A138&gt;0,_XLL.FIMMÊS(A138,0)+1,0)</f>
        <v>39417</v>
      </c>
      <c r="B139" s="18"/>
      <c r="C139" s="70">
        <f t="shared" si="4"/>
      </c>
      <c r="D139" s="35">
        <f t="shared" si="3"/>
        <v>0</v>
      </c>
      <c r="E139" s="48"/>
      <c r="F139" s="48"/>
      <c r="G139" s="48"/>
      <c r="J139" s="20"/>
      <c r="K139" s="21"/>
    </row>
    <row r="140" spans="1:11" ht="12.75">
      <c r="A140" s="17">
        <f>IF(A139&gt;0,_XLL.FIMMÊS(A139,0)+1,0)</f>
        <v>39448</v>
      </c>
      <c r="B140" s="18"/>
      <c r="C140" s="70">
        <f t="shared" si="4"/>
      </c>
      <c r="D140" s="35">
        <f aca="true" t="shared" si="5" ref="D140:D190">IF(B140&gt;0,B140*VLOOKUP($G$5,IGPM,4)/VLOOKUP(A140,IGPM,4),IF(B140=0,0))</f>
        <v>0</v>
      </c>
      <c r="E140" s="48"/>
      <c r="F140" s="48"/>
      <c r="G140" s="48"/>
      <c r="J140" s="20"/>
      <c r="K140" s="21"/>
    </row>
    <row r="141" spans="1:11" ht="12.75">
      <c r="A141" s="17">
        <f>IF(A140&gt;0,_XLL.FIMMÊS(A140,0)+1,0)</f>
        <v>39479</v>
      </c>
      <c r="B141" s="18"/>
      <c r="C141" s="70">
        <f t="shared" si="4"/>
      </c>
      <c r="D141" s="35">
        <f t="shared" si="5"/>
        <v>0</v>
      </c>
      <c r="E141" s="48"/>
      <c r="F141" s="48"/>
      <c r="G141" s="48"/>
      <c r="J141" s="20"/>
      <c r="K141" s="21"/>
    </row>
    <row r="142" spans="1:11" ht="12.75">
      <c r="A142" s="17">
        <f>IF(A141&gt;0,_XLL.FIMMÊS(A141,0)+1,0)</f>
        <v>39508</v>
      </c>
      <c r="B142" s="18"/>
      <c r="C142" s="70">
        <f t="shared" si="4"/>
      </c>
      <c r="D142" s="35">
        <f t="shared" si="5"/>
        <v>0</v>
      </c>
      <c r="E142" s="48"/>
      <c r="F142" s="48"/>
      <c r="G142" s="48"/>
      <c r="J142" s="20"/>
      <c r="K142" s="21"/>
    </row>
    <row r="143" spans="1:11" ht="12.75">
      <c r="A143" s="17">
        <f>IF(A142&gt;0,_XLL.FIMMÊS(A142,0)+1,0)</f>
        <v>39539</v>
      </c>
      <c r="B143" s="18"/>
      <c r="C143" s="70">
        <f t="shared" si="4"/>
      </c>
      <c r="D143" s="35">
        <f t="shared" si="5"/>
        <v>0</v>
      </c>
      <c r="E143" s="48"/>
      <c r="F143" s="48"/>
      <c r="G143" s="48"/>
      <c r="J143" s="20"/>
      <c r="K143" s="21"/>
    </row>
    <row r="144" spans="1:11" ht="12.75">
      <c r="A144" s="17">
        <f>IF(A143&gt;0,_XLL.FIMMÊS(A143,0)+1,0)</f>
        <v>39569</v>
      </c>
      <c r="B144" s="18"/>
      <c r="C144" s="70">
        <f t="shared" si="4"/>
      </c>
      <c r="D144" s="35">
        <f t="shared" si="5"/>
        <v>0</v>
      </c>
      <c r="E144" s="48"/>
      <c r="F144" s="48"/>
      <c r="G144" s="48"/>
      <c r="J144" s="20"/>
      <c r="K144" s="21"/>
    </row>
    <row r="145" spans="1:11" ht="12.75">
      <c r="A145" s="17">
        <f>IF(A144&gt;0,_XLL.FIMMÊS(A144,0)+1,0)</f>
        <v>39600</v>
      </c>
      <c r="B145" s="18"/>
      <c r="C145" s="70">
        <f t="shared" si="4"/>
      </c>
      <c r="D145" s="35">
        <f t="shared" si="5"/>
        <v>0</v>
      </c>
      <c r="E145" s="48"/>
      <c r="F145" s="48"/>
      <c r="G145" s="48"/>
      <c r="J145" s="20"/>
      <c r="K145" s="21"/>
    </row>
    <row r="146" spans="1:11" ht="12.75">
      <c r="A146" s="17">
        <f>IF(A145&gt;0,_XLL.FIMMÊS(A145,0)+1,0)</f>
        <v>39630</v>
      </c>
      <c r="B146" s="18"/>
      <c r="C146" s="70">
        <f t="shared" si="4"/>
      </c>
      <c r="D146" s="35">
        <f t="shared" si="5"/>
        <v>0</v>
      </c>
      <c r="E146" s="48"/>
      <c r="F146" s="48"/>
      <c r="G146" s="48"/>
      <c r="J146" s="20"/>
      <c r="K146" s="21"/>
    </row>
    <row r="147" spans="1:11" ht="12.75">
      <c r="A147" s="17">
        <f>IF(A146&gt;0,_XLL.FIMMÊS(A146,0)+1,0)</f>
        <v>39661</v>
      </c>
      <c r="B147" s="18"/>
      <c r="C147" s="70">
        <f t="shared" si="4"/>
      </c>
      <c r="D147" s="35">
        <f t="shared" si="5"/>
        <v>0</v>
      </c>
      <c r="E147" s="48"/>
      <c r="F147" s="48"/>
      <c r="G147" s="48"/>
      <c r="J147" s="20"/>
      <c r="K147" s="21"/>
    </row>
    <row r="148" spans="1:11" ht="12.75">
      <c r="A148" s="17">
        <f>IF(A147&gt;0,_XLL.FIMMÊS(A147,0)+1,0)</f>
        <v>39692</v>
      </c>
      <c r="B148" s="18"/>
      <c r="C148" s="70">
        <f t="shared" si="4"/>
      </c>
      <c r="D148" s="35">
        <f t="shared" si="5"/>
        <v>0</v>
      </c>
      <c r="E148" s="48"/>
      <c r="F148" s="48"/>
      <c r="G148" s="48"/>
      <c r="J148" s="20"/>
      <c r="K148" s="21"/>
    </row>
    <row r="149" spans="1:11" ht="12.75">
      <c r="A149" s="17">
        <f>IF(A148&gt;0,_XLL.FIMMÊS(A148,0)+1,0)</f>
        <v>39722</v>
      </c>
      <c r="B149" s="18"/>
      <c r="C149" s="70">
        <f t="shared" si="4"/>
      </c>
      <c r="D149" s="35">
        <f t="shared" si="5"/>
        <v>0</v>
      </c>
      <c r="E149" s="48"/>
      <c r="F149" s="48"/>
      <c r="G149" s="48"/>
      <c r="J149" s="20"/>
      <c r="K149" s="21"/>
    </row>
    <row r="150" spans="1:11" ht="12.75">
      <c r="A150" s="17">
        <f>IF(A149&gt;0,_XLL.FIMMÊS(A149,0)+1,0)</f>
        <v>39753</v>
      </c>
      <c r="B150" s="18"/>
      <c r="C150" s="70">
        <f t="shared" si="4"/>
      </c>
      <c r="D150" s="35">
        <f t="shared" si="5"/>
        <v>0</v>
      </c>
      <c r="E150" s="48"/>
      <c r="F150" s="48"/>
      <c r="G150" s="48"/>
      <c r="J150" s="20"/>
      <c r="K150" s="21"/>
    </row>
    <row r="151" spans="1:11" ht="12.75">
      <c r="A151" s="17">
        <f>IF(A150&gt;0,_XLL.FIMMÊS(A150,0)+1,0)</f>
        <v>39783</v>
      </c>
      <c r="B151" s="18"/>
      <c r="C151" s="70">
        <f t="shared" si="4"/>
      </c>
      <c r="D151" s="35">
        <f t="shared" si="5"/>
        <v>0</v>
      </c>
      <c r="E151" s="48"/>
      <c r="F151" s="48"/>
      <c r="G151" s="48"/>
      <c r="J151" s="20"/>
      <c r="K151" s="21"/>
    </row>
    <row r="152" spans="1:11" ht="12.75">
      <c r="A152" s="17">
        <f>IF(A151&gt;0,_XLL.FIMMÊS(A151,0)+1,0)</f>
        <v>39814</v>
      </c>
      <c r="B152" s="18"/>
      <c r="C152" s="70">
        <f t="shared" si="4"/>
      </c>
      <c r="D152" s="35">
        <f t="shared" si="5"/>
        <v>0</v>
      </c>
      <c r="E152" s="48"/>
      <c r="F152" s="48"/>
      <c r="G152" s="48"/>
      <c r="J152" s="20"/>
      <c r="K152" s="21"/>
    </row>
    <row r="153" spans="1:11" ht="12.75">
      <c r="A153" s="17">
        <f>IF(A152&gt;0,_XLL.FIMMÊS(A152,0)+1,0)</f>
        <v>39845</v>
      </c>
      <c r="B153" s="18"/>
      <c r="C153" s="70">
        <f t="shared" si="4"/>
      </c>
      <c r="D153" s="35">
        <f t="shared" si="5"/>
        <v>0</v>
      </c>
      <c r="E153" s="48"/>
      <c r="F153" s="48"/>
      <c r="G153" s="48"/>
      <c r="J153" s="20"/>
      <c r="K153" s="21"/>
    </row>
    <row r="154" spans="1:11" ht="12.75">
      <c r="A154" s="17">
        <f>IF(A153&gt;0,_XLL.FIMMÊS(A153,0)+1,0)</f>
        <v>39873</v>
      </c>
      <c r="B154" s="18"/>
      <c r="C154" s="70">
        <f t="shared" si="4"/>
      </c>
      <c r="D154" s="35">
        <f t="shared" si="5"/>
        <v>0</v>
      </c>
      <c r="E154" s="48"/>
      <c r="F154" s="48"/>
      <c r="G154" s="48"/>
      <c r="J154" s="20"/>
      <c r="K154" s="21"/>
    </row>
    <row r="155" spans="1:11" ht="12.75">
      <c r="A155" s="17">
        <f>IF(A154&gt;0,_XLL.FIMMÊS(A154,0)+1,0)</f>
        <v>39904</v>
      </c>
      <c r="B155" s="18"/>
      <c r="C155" s="70">
        <f t="shared" si="4"/>
      </c>
      <c r="D155" s="35">
        <f t="shared" si="5"/>
        <v>0</v>
      </c>
      <c r="E155" s="48"/>
      <c r="F155" s="48"/>
      <c r="G155" s="48"/>
      <c r="J155" s="20"/>
      <c r="K155" s="21"/>
    </row>
    <row r="156" spans="1:11" ht="12.75">
      <c r="A156" s="17">
        <f>IF(A155&gt;0,_XLL.FIMMÊS(A155,0)+1,0)</f>
        <v>39934</v>
      </c>
      <c r="B156" s="18"/>
      <c r="C156" s="70">
        <f t="shared" si="4"/>
      </c>
      <c r="D156" s="35">
        <f t="shared" si="5"/>
        <v>0</v>
      </c>
      <c r="E156" s="48"/>
      <c r="F156" s="48"/>
      <c r="G156" s="48"/>
      <c r="J156" s="20"/>
      <c r="K156" s="21"/>
    </row>
    <row r="157" spans="1:11" ht="12.75">
      <c r="A157" s="17">
        <f>IF(A156&gt;0,_XLL.FIMMÊS(A156,0)+1,0)</f>
        <v>39965</v>
      </c>
      <c r="B157" s="18"/>
      <c r="C157" s="70">
        <f t="shared" si="4"/>
      </c>
      <c r="D157" s="35">
        <f t="shared" si="5"/>
        <v>0</v>
      </c>
      <c r="E157" s="48"/>
      <c r="F157" s="48"/>
      <c r="G157" s="48"/>
      <c r="J157" s="20"/>
      <c r="K157" s="21"/>
    </row>
    <row r="158" spans="1:11" ht="12.75">
      <c r="A158" s="17">
        <f>IF(A157&gt;0,_XLL.FIMMÊS(A157,0)+1,0)</f>
        <v>39995</v>
      </c>
      <c r="B158" s="18"/>
      <c r="C158" s="70">
        <f t="shared" si="4"/>
      </c>
      <c r="D158" s="35">
        <f t="shared" si="5"/>
        <v>0</v>
      </c>
      <c r="E158" s="48"/>
      <c r="F158" s="48"/>
      <c r="G158" s="48"/>
      <c r="J158" s="20"/>
      <c r="K158" s="21"/>
    </row>
    <row r="159" spans="1:11" ht="12.75">
      <c r="A159" s="17">
        <f>IF(A158&gt;0,_XLL.FIMMÊS(A158,0)+1,0)</f>
        <v>40026</v>
      </c>
      <c r="B159" s="18"/>
      <c r="C159" s="70">
        <f t="shared" si="4"/>
      </c>
      <c r="D159" s="35">
        <f t="shared" si="5"/>
        <v>0</v>
      </c>
      <c r="E159" s="48"/>
      <c r="F159" s="48"/>
      <c r="G159" s="48"/>
      <c r="J159" s="20"/>
      <c r="K159" s="21"/>
    </row>
    <row r="160" spans="1:11" ht="12.75">
      <c r="A160" s="17">
        <f>IF(A159&gt;0,_XLL.FIMMÊS(A159,0)+1,0)</f>
        <v>40057</v>
      </c>
      <c r="B160" s="18"/>
      <c r="C160" s="70">
        <f t="shared" si="4"/>
      </c>
      <c r="D160" s="35">
        <f t="shared" si="5"/>
        <v>0</v>
      </c>
      <c r="E160" s="48"/>
      <c r="F160" s="48"/>
      <c r="G160" s="48"/>
      <c r="J160" s="20"/>
      <c r="K160" s="21"/>
    </row>
    <row r="161" spans="1:11" ht="12.75">
      <c r="A161" s="17">
        <f>IF(A160&gt;0,_XLL.FIMMÊS(A160,0)+1,0)</f>
        <v>40087</v>
      </c>
      <c r="B161" s="18"/>
      <c r="C161" s="70">
        <f t="shared" si="4"/>
      </c>
      <c r="D161" s="35">
        <f t="shared" si="5"/>
        <v>0</v>
      </c>
      <c r="E161" s="48"/>
      <c r="F161" s="48"/>
      <c r="G161" s="48"/>
      <c r="J161" s="20"/>
      <c r="K161" s="21"/>
    </row>
    <row r="162" spans="1:11" ht="12.75">
      <c r="A162" s="17">
        <f>IF(A161&gt;0,_XLL.FIMMÊS(A161,0)+1,0)</f>
        <v>40118</v>
      </c>
      <c r="B162" s="18"/>
      <c r="C162" s="70">
        <f t="shared" si="4"/>
      </c>
      <c r="D162" s="35">
        <f t="shared" si="5"/>
        <v>0</v>
      </c>
      <c r="E162" s="48"/>
      <c r="F162" s="48"/>
      <c r="G162" s="48"/>
      <c r="J162" s="20"/>
      <c r="K162" s="21"/>
    </row>
    <row r="163" spans="1:11" ht="12.75">
      <c r="A163" s="17">
        <f>IF(A162&gt;0,_XLL.FIMMÊS(A162,0)+1,0)</f>
        <v>40148</v>
      </c>
      <c r="B163" s="18"/>
      <c r="C163" s="70">
        <f t="shared" si="4"/>
      </c>
      <c r="D163" s="35">
        <f t="shared" si="5"/>
        <v>0</v>
      </c>
      <c r="E163" s="48"/>
      <c r="F163" s="48"/>
      <c r="G163" s="48"/>
      <c r="J163" s="20"/>
      <c r="K163" s="21"/>
    </row>
    <row r="164" spans="1:11" ht="12.75">
      <c r="A164" s="17">
        <f>IF(A163&gt;0,_XLL.FIMMÊS(A163,0)+1,0)</f>
        <v>40179</v>
      </c>
      <c r="B164" s="18"/>
      <c r="C164" s="70">
        <f t="shared" si="4"/>
      </c>
      <c r="D164" s="35">
        <f t="shared" si="5"/>
        <v>0</v>
      </c>
      <c r="E164" s="48"/>
      <c r="F164" s="48"/>
      <c r="G164" s="48"/>
      <c r="J164" s="20"/>
      <c r="K164" s="21"/>
    </row>
    <row r="165" spans="1:11" ht="12.75">
      <c r="A165" s="17">
        <f>IF(A164&gt;0,_XLL.FIMMÊS(A164,0)+1,0)</f>
        <v>40210</v>
      </c>
      <c r="B165" s="18"/>
      <c r="C165" s="70">
        <f t="shared" si="4"/>
      </c>
      <c r="D165" s="35">
        <f t="shared" si="5"/>
        <v>0</v>
      </c>
      <c r="E165" s="48"/>
      <c r="F165" s="48"/>
      <c r="G165" s="48"/>
      <c r="J165" s="20"/>
      <c r="K165" s="21"/>
    </row>
    <row r="166" spans="1:11" ht="12.75">
      <c r="A166" s="17">
        <f>IF(A165&gt;0,_XLL.FIMMÊS(A165,0)+1,0)</f>
        <v>40238</v>
      </c>
      <c r="B166" s="18"/>
      <c r="C166" s="70">
        <f t="shared" si="4"/>
      </c>
      <c r="D166" s="35">
        <f t="shared" si="5"/>
        <v>0</v>
      </c>
      <c r="E166" s="48"/>
      <c r="F166" s="48"/>
      <c r="G166" s="48"/>
      <c r="J166" s="20"/>
      <c r="K166" s="21"/>
    </row>
    <row r="167" spans="1:11" ht="12.75">
      <c r="A167" s="17">
        <f>IF(A166&gt;0,_XLL.FIMMÊS(A166,0)+1,0)</f>
        <v>40269</v>
      </c>
      <c r="B167" s="18"/>
      <c r="C167" s="70">
        <f t="shared" si="4"/>
      </c>
      <c r="D167" s="35">
        <f t="shared" si="5"/>
        <v>0</v>
      </c>
      <c r="E167" s="48"/>
      <c r="F167" s="48"/>
      <c r="G167" s="48"/>
      <c r="J167" s="20"/>
      <c r="K167" s="21"/>
    </row>
    <row r="168" spans="1:11" ht="12.75">
      <c r="A168" s="17">
        <f>IF(A167&gt;0,_XLL.FIMMÊS(A167,0)+1,0)</f>
        <v>40299</v>
      </c>
      <c r="B168" s="18"/>
      <c r="C168" s="70">
        <f t="shared" si="4"/>
      </c>
      <c r="D168" s="35">
        <f t="shared" si="5"/>
        <v>0</v>
      </c>
      <c r="E168" s="48"/>
      <c r="F168" s="48"/>
      <c r="G168" s="48"/>
      <c r="J168" s="20"/>
      <c r="K168" s="21"/>
    </row>
    <row r="169" spans="1:11" ht="12.75">
      <c r="A169" s="17">
        <f>IF(A168&gt;0,_XLL.FIMMÊS(A168,0)+1,0)</f>
        <v>40330</v>
      </c>
      <c r="B169" s="18"/>
      <c r="C169" s="70">
        <f t="shared" si="4"/>
      </c>
      <c r="D169" s="35">
        <f t="shared" si="5"/>
        <v>0</v>
      </c>
      <c r="E169" s="48"/>
      <c r="F169" s="48"/>
      <c r="G169" s="48"/>
      <c r="J169" s="20"/>
      <c r="K169" s="21"/>
    </row>
    <row r="170" spans="1:11" ht="12.75">
      <c r="A170" s="17">
        <f>IF(A169&gt;0,_XLL.FIMMÊS(A169,0)+1,0)</f>
        <v>40360</v>
      </c>
      <c r="B170" s="18"/>
      <c r="C170" s="70">
        <f t="shared" si="4"/>
      </c>
      <c r="D170" s="35">
        <f t="shared" si="5"/>
        <v>0</v>
      </c>
      <c r="E170" s="48"/>
      <c r="F170" s="48"/>
      <c r="G170" s="48"/>
      <c r="J170" s="20"/>
      <c r="K170" s="21"/>
    </row>
    <row r="171" spans="1:11" ht="12.75">
      <c r="A171" s="17">
        <f>IF(A170&gt;0,_XLL.FIMMÊS(A170,0)+1,0)</f>
        <v>40391</v>
      </c>
      <c r="B171" s="18"/>
      <c r="C171" s="70">
        <f t="shared" si="4"/>
      </c>
      <c r="D171" s="35">
        <f t="shared" si="5"/>
        <v>0</v>
      </c>
      <c r="E171" s="48"/>
      <c r="F171" s="48"/>
      <c r="G171" s="48"/>
      <c r="J171" s="20"/>
      <c r="K171" s="21"/>
    </row>
    <row r="172" spans="1:11" ht="12.75">
      <c r="A172" s="17">
        <f>IF(A171&gt;0,_XLL.FIMMÊS(A171,0)+1,0)</f>
        <v>40422</v>
      </c>
      <c r="B172" s="18"/>
      <c r="C172" s="70">
        <f t="shared" si="4"/>
      </c>
      <c r="D172" s="35">
        <f t="shared" si="5"/>
        <v>0</v>
      </c>
      <c r="E172" s="48"/>
      <c r="F172" s="48"/>
      <c r="G172" s="48"/>
      <c r="J172" s="20"/>
      <c r="K172" s="21"/>
    </row>
    <row r="173" spans="1:11" ht="12.75">
      <c r="A173" s="17">
        <f>IF(A172&gt;0,_XLL.FIMMÊS(A172,0)+1,0)</f>
        <v>40452</v>
      </c>
      <c r="B173" s="18"/>
      <c r="C173" s="70">
        <f t="shared" si="4"/>
      </c>
      <c r="D173" s="35">
        <f t="shared" si="5"/>
        <v>0</v>
      </c>
      <c r="E173" s="48"/>
      <c r="F173" s="48"/>
      <c r="G173" s="48"/>
      <c r="J173" s="20"/>
      <c r="K173" s="21"/>
    </row>
    <row r="174" spans="1:11" ht="12.75">
      <c r="A174" s="17">
        <f>IF(A173&gt;0,_XLL.FIMMÊS(A173,0)+1,0)</f>
        <v>40483</v>
      </c>
      <c r="B174" s="18"/>
      <c r="C174" s="70">
        <f t="shared" si="4"/>
      </c>
      <c r="D174" s="35">
        <f t="shared" si="5"/>
        <v>0</v>
      </c>
      <c r="E174" s="48"/>
      <c r="F174" s="48"/>
      <c r="G174" s="48"/>
      <c r="J174" s="20"/>
      <c r="K174" s="21"/>
    </row>
    <row r="175" spans="1:11" ht="12.75">
      <c r="A175" s="17">
        <f>IF(A174&gt;0,_XLL.FIMMÊS(A174,0)+1,0)</f>
        <v>40513</v>
      </c>
      <c r="B175" s="18"/>
      <c r="C175" s="70">
        <f t="shared" si="4"/>
      </c>
      <c r="D175" s="35">
        <f t="shared" si="5"/>
        <v>0</v>
      </c>
      <c r="E175" s="48"/>
      <c r="F175" s="48"/>
      <c r="G175" s="48"/>
      <c r="J175" s="20"/>
      <c r="K175" s="21"/>
    </row>
    <row r="176" spans="1:11" ht="12.75">
      <c r="A176" s="17">
        <f>IF(A175&gt;0,_XLL.FIMMÊS(A175,0)+1,0)</f>
        <v>40544</v>
      </c>
      <c r="B176" s="18"/>
      <c r="C176" s="70">
        <f t="shared" si="4"/>
      </c>
      <c r="D176" s="35">
        <f t="shared" si="5"/>
        <v>0</v>
      </c>
      <c r="E176" s="48"/>
      <c r="F176" s="48"/>
      <c r="G176" s="48"/>
      <c r="J176" s="20"/>
      <c r="K176" s="21"/>
    </row>
    <row r="177" spans="1:11" ht="12.75">
      <c r="A177" s="17">
        <f>IF(A176&gt;0,_XLL.FIMMÊS(A176,0)+1,0)</f>
        <v>40575</v>
      </c>
      <c r="B177" s="18"/>
      <c r="C177" s="70">
        <f t="shared" si="4"/>
      </c>
      <c r="D177" s="35">
        <f t="shared" si="5"/>
        <v>0</v>
      </c>
      <c r="E177" s="48"/>
      <c r="F177" s="48"/>
      <c r="G177" s="48"/>
      <c r="J177" s="20"/>
      <c r="K177" s="21"/>
    </row>
    <row r="178" spans="1:11" ht="12.75">
      <c r="A178" s="17">
        <f>IF(A177&gt;0,_XLL.FIMMÊS(A177,0)+1,0)</f>
        <v>40603</v>
      </c>
      <c r="B178" s="18"/>
      <c r="C178" s="70">
        <f t="shared" si="4"/>
      </c>
      <c r="D178" s="35">
        <f t="shared" si="5"/>
        <v>0</v>
      </c>
      <c r="E178" s="48"/>
      <c r="F178" s="48"/>
      <c r="G178" s="48"/>
      <c r="J178" s="20"/>
      <c r="K178" s="21"/>
    </row>
    <row r="179" spans="1:11" ht="12.75">
      <c r="A179" s="17">
        <f>IF(A178&gt;0,_XLL.FIMMÊS(A178,0)+1,0)</f>
        <v>40634</v>
      </c>
      <c r="B179" s="18"/>
      <c r="C179" s="70">
        <f t="shared" si="4"/>
      </c>
      <c r="D179" s="35">
        <f t="shared" si="5"/>
        <v>0</v>
      </c>
      <c r="E179" s="48"/>
      <c r="F179" s="48"/>
      <c r="G179" s="48"/>
      <c r="J179" s="20"/>
      <c r="K179" s="21"/>
    </row>
    <row r="180" spans="1:11" ht="12.75">
      <c r="A180" s="17">
        <f>IF(A179&gt;0,_XLL.FIMMÊS(A179,0)+1,0)</f>
        <v>40664</v>
      </c>
      <c r="B180" s="18"/>
      <c r="C180" s="70">
        <f t="shared" si="4"/>
      </c>
      <c r="D180" s="35">
        <f t="shared" si="5"/>
        <v>0</v>
      </c>
      <c r="E180" s="48"/>
      <c r="F180" s="48"/>
      <c r="G180" s="48"/>
      <c r="J180" s="20"/>
      <c r="K180" s="21"/>
    </row>
    <row r="181" spans="1:11" ht="12.75">
      <c r="A181" s="17">
        <f>IF(A180&gt;0,_XLL.FIMMÊS(A180,0)+1,0)</f>
        <v>40695</v>
      </c>
      <c r="B181" s="18"/>
      <c r="C181" s="70">
        <f t="shared" si="4"/>
      </c>
      <c r="D181" s="35">
        <f t="shared" si="5"/>
        <v>0</v>
      </c>
      <c r="E181" s="48"/>
      <c r="F181" s="48"/>
      <c r="G181" s="48"/>
      <c r="J181" s="20"/>
      <c r="K181" s="21"/>
    </row>
    <row r="182" spans="1:11" ht="12.75">
      <c r="A182" s="17">
        <f>IF(A181&gt;0,_XLL.FIMMÊS(A181,0)+1,0)</f>
        <v>40725</v>
      </c>
      <c r="B182" s="18"/>
      <c r="C182" s="70">
        <f t="shared" si="4"/>
      </c>
      <c r="D182" s="35">
        <f t="shared" si="5"/>
        <v>0</v>
      </c>
      <c r="E182" s="48"/>
      <c r="F182" s="48"/>
      <c r="G182" s="48"/>
      <c r="J182" s="20"/>
      <c r="K182" s="21"/>
    </row>
    <row r="183" spans="1:11" ht="12.75">
      <c r="A183" s="17">
        <f>IF(A182&gt;0,_XLL.FIMMÊS(A182,0)+1,0)</f>
        <v>40756</v>
      </c>
      <c r="B183" s="18"/>
      <c r="C183" s="70">
        <f t="shared" si="4"/>
      </c>
      <c r="D183" s="35">
        <f t="shared" si="5"/>
        <v>0</v>
      </c>
      <c r="E183" s="48"/>
      <c r="F183" s="48"/>
      <c r="G183" s="48"/>
      <c r="J183" s="20"/>
      <c r="K183" s="21"/>
    </row>
    <row r="184" spans="1:11" ht="12.75">
      <c r="A184" s="17">
        <f>IF(A183&gt;0,_XLL.FIMMÊS(A183,0)+1,0)</f>
        <v>40787</v>
      </c>
      <c r="B184" s="18"/>
      <c r="C184" s="70">
        <f t="shared" si="4"/>
      </c>
      <c r="D184" s="35">
        <f t="shared" si="5"/>
        <v>0</v>
      </c>
      <c r="E184" s="48"/>
      <c r="F184" s="48"/>
      <c r="G184" s="48"/>
      <c r="J184" s="20"/>
      <c r="K184" s="21"/>
    </row>
    <row r="185" spans="1:11" ht="12.75">
      <c r="A185" s="17">
        <f>IF(A184&gt;0,_XLL.FIMMÊS(A184,0)+1,0)</f>
        <v>40817</v>
      </c>
      <c r="B185" s="18"/>
      <c r="C185" s="70">
        <f t="shared" si="4"/>
      </c>
      <c r="D185" s="35">
        <f t="shared" si="5"/>
        <v>0</v>
      </c>
      <c r="E185" s="48"/>
      <c r="F185" s="48"/>
      <c r="G185" s="48"/>
      <c r="J185" s="20"/>
      <c r="K185" s="21"/>
    </row>
    <row r="186" spans="1:11" ht="12.75">
      <c r="A186" s="17">
        <f>IF(A185&gt;0,_XLL.FIMMÊS(A185,0)+1,0)</f>
        <v>40848</v>
      </c>
      <c r="B186" s="18"/>
      <c r="C186" s="70">
        <f t="shared" si="4"/>
      </c>
      <c r="D186" s="35">
        <f t="shared" si="5"/>
        <v>0</v>
      </c>
      <c r="E186" s="48"/>
      <c r="F186" s="48"/>
      <c r="G186" s="48"/>
      <c r="J186" s="20"/>
      <c r="K186" s="21"/>
    </row>
    <row r="187" spans="1:11" ht="12.75">
      <c r="A187" s="17">
        <f>IF(A186&gt;0,_XLL.FIMMÊS(A186,0)+1,0)</f>
        <v>40878</v>
      </c>
      <c r="B187" s="18"/>
      <c r="C187" s="70">
        <f t="shared" si="4"/>
      </c>
      <c r="D187" s="35">
        <f t="shared" si="5"/>
        <v>0</v>
      </c>
      <c r="E187" s="48"/>
      <c r="F187" s="48"/>
      <c r="G187" s="48"/>
      <c r="J187" s="20"/>
      <c r="K187" s="21"/>
    </row>
    <row r="188" spans="1:11" ht="12.75">
      <c r="A188" s="17">
        <f>IF(A187&gt;0,_XLL.FIMMÊS(A187,0)+1,0)</f>
        <v>40909</v>
      </c>
      <c r="B188" s="18"/>
      <c r="C188" s="70">
        <f t="shared" si="4"/>
      </c>
      <c r="D188" s="35">
        <f t="shared" si="5"/>
        <v>0</v>
      </c>
      <c r="E188" s="48"/>
      <c r="F188" s="48"/>
      <c r="G188" s="48"/>
      <c r="J188" s="20"/>
      <c r="K188" s="21"/>
    </row>
    <row r="189" spans="1:11" ht="12.75">
      <c r="A189" s="17">
        <f>IF(A188&gt;0,_XLL.FIMMÊS(A188,0)+1,0)</f>
        <v>40940</v>
      </c>
      <c r="B189" s="18"/>
      <c r="C189" s="70">
        <f t="shared" si="4"/>
      </c>
      <c r="D189" s="35">
        <f t="shared" si="5"/>
        <v>0</v>
      </c>
      <c r="E189" s="48"/>
      <c r="F189" s="48"/>
      <c r="G189" s="48"/>
      <c r="J189" s="20"/>
      <c r="K189" s="21"/>
    </row>
    <row r="190" spans="1:11" ht="12.75">
      <c r="A190" s="17">
        <f>IF(A189&gt;0,_XLL.FIMMÊS(A189,0)+1,0)</f>
        <v>40969</v>
      </c>
      <c r="B190" s="18"/>
      <c r="C190" s="70">
        <f t="shared" si="4"/>
      </c>
      <c r="D190" s="35">
        <f t="shared" si="5"/>
        <v>0</v>
      </c>
      <c r="E190" s="48"/>
      <c r="F190" s="48"/>
      <c r="G190" s="48"/>
      <c r="J190" s="20"/>
      <c r="K190" s="21"/>
    </row>
    <row r="191" spans="1:7" ht="13.5" customHeight="1">
      <c r="A191" s="95" t="s">
        <v>6</v>
      </c>
      <c r="B191" s="95"/>
      <c r="C191" s="18"/>
      <c r="D191" s="76">
        <f>SUM(D8:D190)</f>
        <v>304.6897141192983</v>
      </c>
      <c r="E191" s="48"/>
      <c r="F191" s="48"/>
      <c r="G191" s="48"/>
    </row>
    <row r="192" spans="2:7" ht="12.75">
      <c r="B192" s="15"/>
      <c r="C192" s="19"/>
      <c r="D192" s="19"/>
      <c r="E192" s="50"/>
      <c r="F192" s="66"/>
      <c r="G192" s="50"/>
    </row>
    <row r="193" spans="2:6" ht="12.75">
      <c r="B193" s="37">
        <f>IF(A193&gt;0,_XLL.FIMMÊS(A193,1),"")</f>
      </c>
      <c r="C193" s="36"/>
      <c r="F193" s="19"/>
    </row>
    <row r="194" spans="2:6" ht="12.75">
      <c r="B194" s="37">
        <f>IF(A194&gt;0,_XLL.FIMMÊS(A194,1),"")</f>
      </c>
      <c r="C194" s="36"/>
      <c r="F194" s="19"/>
    </row>
    <row r="195" spans="2:6" ht="12.75">
      <c r="B195" s="37">
        <f>IF(A195&gt;0,_XLL.FIMMÊS(A195,1),"")</f>
      </c>
      <c r="C195" s="36"/>
      <c r="F195" s="19"/>
    </row>
    <row r="196" spans="2:6" ht="12.75">
      <c r="B196" s="37">
        <f>IF(A196&gt;0,_XLL.FIMMÊS(A196,1),"")</f>
      </c>
      <c r="C196" s="36"/>
      <c r="F196" s="19"/>
    </row>
    <row r="197" spans="2:6" ht="12.75">
      <c r="B197" s="37">
        <f>IF(A197&gt;0,_XLL.FIMMÊS(A197,1),"")</f>
      </c>
      <c r="C197" s="36"/>
      <c r="F197" s="19"/>
    </row>
    <row r="198" spans="2:6" ht="12.75">
      <c r="B198" s="37">
        <f>IF(A198&gt;0,_XLL.FIMMÊS(A198,1),"")</f>
      </c>
      <c r="C198" s="36"/>
      <c r="F198" s="19"/>
    </row>
    <row r="199" spans="1:6" ht="12.75">
      <c r="A199" s="32" t="s">
        <v>20</v>
      </c>
      <c r="B199" s="23"/>
      <c r="C199" s="22"/>
      <c r="F199" s="19"/>
    </row>
    <row r="200" spans="2:6" ht="12.75">
      <c r="B200" s="23"/>
      <c r="C200" s="22"/>
      <c r="F200" s="19"/>
    </row>
    <row r="201" spans="2:6" ht="12.75">
      <c r="B201" s="37">
        <f>IF(A201&gt;0,_XLL.FIMMÊS(A201,1),"")</f>
      </c>
      <c r="C201" s="75" t="str">
        <f>CONCATENATE("Total Corrigido:"," ",TEXT(D191,"##.###,##"))</f>
        <v>Total Corrigido: 304,69</v>
      </c>
      <c r="F201" s="19"/>
    </row>
    <row r="202" spans="2:6" ht="12.75">
      <c r="B202" s="37">
        <f>IF(A202&gt;0,_XLL.FIMMÊS(A202,1),"")</f>
      </c>
      <c r="C202" s="75" t="str">
        <f>IF(D191&gt;0,C201,"")</f>
        <v>Total Corrigido: 304,69</v>
      </c>
      <c r="F202" s="19"/>
    </row>
    <row r="203" spans="2:6" ht="12.75">
      <c r="B203" s="37">
        <f>IF(A203&gt;0,_XLL.FIMMÊS(A203,1),"")</f>
      </c>
      <c r="C203" s="36"/>
      <c r="F203" s="19"/>
    </row>
    <row r="204" spans="2:6" ht="12.75">
      <c r="B204" s="37">
        <f>IF(A204&gt;0,_XLL.FIMMÊS(A204,1),"")</f>
      </c>
      <c r="C204" s="36"/>
      <c r="F204" s="19"/>
    </row>
    <row r="205" spans="2:6" ht="12.75">
      <c r="B205" s="37">
        <f>IF(A205&gt;0,_XLL.FIMMÊS(A205,1),"")</f>
      </c>
      <c r="C205" s="36"/>
      <c r="F205" s="19"/>
    </row>
    <row r="206" spans="2:6" ht="12.75">
      <c r="B206" s="37">
        <f>IF(A206&gt;0,_XLL.FIMMÊS(A206,1),"")</f>
      </c>
      <c r="C206" s="36"/>
      <c r="F206" s="19"/>
    </row>
    <row r="207" spans="2:6" ht="12.75">
      <c r="B207" s="37">
        <f>IF(A207&gt;0,_XLL.FIMMÊS(A207,1),"")</f>
      </c>
      <c r="C207" s="36"/>
      <c r="F207" s="19"/>
    </row>
    <row r="208" spans="2:6" ht="12.75">
      <c r="B208" s="37">
        <f>IF(A208&gt;0,_XLL.FIMMÊS(A208,1),"")</f>
      </c>
      <c r="C208" s="36"/>
      <c r="F208" s="19"/>
    </row>
    <row r="209" spans="2:6" ht="12.75">
      <c r="B209" s="37">
        <f>IF(A209&gt;0,_XLL.FIMMÊS(A209,1),"")</f>
      </c>
      <c r="C209" s="36"/>
      <c r="F209" s="19"/>
    </row>
    <row r="210" spans="2:6" ht="12.75">
      <c r="B210" s="37">
        <f>IF(A210&gt;0,_XLL.FIMMÊS(A210,1),"")</f>
      </c>
      <c r="C210" s="36"/>
      <c r="F210" s="19"/>
    </row>
    <row r="211" spans="2:6" ht="12.75">
      <c r="B211" s="15"/>
      <c r="C211" s="19"/>
      <c r="F211" s="19"/>
    </row>
    <row r="212" spans="2:6" ht="12.75">
      <c r="B212" s="15"/>
      <c r="C212" s="19"/>
      <c r="F212" s="19"/>
    </row>
    <row r="213" spans="1:6" ht="12.75">
      <c r="A213" s="38"/>
      <c r="B213" s="15"/>
      <c r="C213" s="19"/>
      <c r="F213" s="19"/>
    </row>
    <row r="214" spans="1:6" ht="12.75">
      <c r="A214" s="39"/>
      <c r="B214" s="15"/>
      <c r="C214" s="19"/>
      <c r="F214" s="19"/>
    </row>
    <row r="215" spans="1:6" ht="12.75">
      <c r="A215" s="39"/>
      <c r="B215" s="15"/>
      <c r="C215" s="19"/>
      <c r="F215" s="19"/>
    </row>
    <row r="216" spans="1:6" ht="12.75">
      <c r="A216" s="39"/>
      <c r="B216" s="15"/>
      <c r="C216" s="19"/>
      <c r="F216" s="19"/>
    </row>
    <row r="217" spans="1:6" ht="12.75">
      <c r="A217" s="39"/>
      <c r="B217" s="15"/>
      <c r="C217" s="19"/>
      <c r="F217" s="19"/>
    </row>
    <row r="218" spans="1:6" ht="12.75">
      <c r="A218" s="39"/>
      <c r="B218" s="15"/>
      <c r="C218" s="19"/>
      <c r="F218" s="19"/>
    </row>
    <row r="219" spans="1:6" ht="12.75">
      <c r="A219" s="40"/>
      <c r="B219" s="15"/>
      <c r="C219" s="19"/>
      <c r="F219" s="19"/>
    </row>
    <row r="220" spans="1:6" ht="12.75">
      <c r="A220" s="39"/>
      <c r="B220" s="15"/>
      <c r="C220" s="19"/>
      <c r="F220" s="19"/>
    </row>
    <row r="221" spans="1:6" ht="12.75">
      <c r="A221" s="39"/>
      <c r="B221" s="15"/>
      <c r="C221" s="19"/>
      <c r="F221" s="19"/>
    </row>
    <row r="222" spans="1:6" ht="12.75">
      <c r="A222" s="39"/>
      <c r="B222" s="15"/>
      <c r="C222" s="19"/>
      <c r="F222" s="19"/>
    </row>
    <row r="223" spans="1:6" ht="12.75">
      <c r="A223" s="39"/>
      <c r="B223" s="15"/>
      <c r="C223" s="19"/>
      <c r="F223" s="19"/>
    </row>
    <row r="224" spans="1:6" ht="12.75">
      <c r="A224" s="39"/>
      <c r="B224" s="15"/>
      <c r="C224" s="19"/>
      <c r="F224" s="19"/>
    </row>
    <row r="225" spans="1:6" ht="12.75">
      <c r="A225" s="39"/>
      <c r="B225" s="15"/>
      <c r="C225" s="19"/>
      <c r="F225" s="19"/>
    </row>
    <row r="226" spans="1:6" ht="12.75">
      <c r="A226" s="39"/>
      <c r="B226" s="15"/>
      <c r="C226" s="19"/>
      <c r="F226" s="19"/>
    </row>
    <row r="227" spans="1:6" ht="12.75">
      <c r="A227" s="39"/>
      <c r="B227" s="15"/>
      <c r="C227" s="19"/>
      <c r="F227" s="19"/>
    </row>
    <row r="228" spans="1:6" ht="12.75">
      <c r="A228" s="39"/>
      <c r="B228" s="15"/>
      <c r="C228" s="19"/>
      <c r="F228" s="19"/>
    </row>
    <row r="229" spans="1:6" ht="12.75">
      <c r="A229" s="39"/>
      <c r="B229" s="15"/>
      <c r="C229" s="19"/>
      <c r="F229" s="19"/>
    </row>
    <row r="230" spans="1:6" ht="12.75">
      <c r="A230" s="39"/>
      <c r="B230" s="15"/>
      <c r="C230" s="19"/>
      <c r="F230" s="19"/>
    </row>
    <row r="231" spans="1:6" ht="12.75">
      <c r="A231" s="39"/>
      <c r="B231" s="15"/>
      <c r="C231" s="19"/>
      <c r="F231" s="19"/>
    </row>
    <row r="232" spans="1:6" ht="12.75">
      <c r="A232" s="39"/>
      <c r="B232" s="15"/>
      <c r="C232" s="19"/>
      <c r="F232" s="19"/>
    </row>
    <row r="233" spans="1:6" ht="12.75">
      <c r="A233" s="39"/>
      <c r="B233" s="15"/>
      <c r="C233" s="19"/>
      <c r="F233" s="19"/>
    </row>
    <row r="234" spans="2:6" ht="12.75">
      <c r="B234" s="15"/>
      <c r="C234" s="19"/>
      <c r="F234" s="19"/>
    </row>
    <row r="235" spans="2:6" ht="12.75">
      <c r="B235" s="15"/>
      <c r="C235" s="19"/>
      <c r="F235" s="19"/>
    </row>
    <row r="236" spans="2:3" ht="12.75">
      <c r="B236" s="15"/>
      <c r="C236" s="19"/>
    </row>
    <row r="237" spans="2:3" ht="12.75">
      <c r="B237" s="15"/>
      <c r="C237" s="19"/>
    </row>
    <row r="238" spans="2:3" ht="12.75">
      <c r="B238" s="15"/>
      <c r="C238" s="19"/>
    </row>
    <row r="239" spans="2:3" ht="12.75">
      <c r="B239" s="15"/>
      <c r="C239" s="19"/>
    </row>
    <row r="240" spans="2:3" ht="12.75">
      <c r="B240" s="15"/>
      <c r="C240" s="19"/>
    </row>
    <row r="241" spans="2:3" ht="12.75">
      <c r="B241" s="15"/>
      <c r="C241" s="19"/>
    </row>
    <row r="242" spans="2:3" ht="12.75">
      <c r="B242" s="15"/>
      <c r="C242" s="19"/>
    </row>
    <row r="243" spans="2:3" ht="12.75">
      <c r="B243" s="15"/>
      <c r="C243" s="19"/>
    </row>
    <row r="244" spans="2:3" ht="12.75">
      <c r="B244" s="15"/>
      <c r="C244" s="19"/>
    </row>
    <row r="245" spans="2:3" ht="12.75">
      <c r="B245" s="15"/>
      <c r="C245" s="19"/>
    </row>
    <row r="246" spans="2:3" ht="12.75">
      <c r="B246" s="15"/>
      <c r="C246" s="19"/>
    </row>
    <row r="247" spans="2:3" ht="12.75">
      <c r="B247" s="15"/>
      <c r="C247" s="19"/>
    </row>
    <row r="248" spans="2:3" ht="12.75">
      <c r="B248" s="15"/>
      <c r="C248" s="19"/>
    </row>
    <row r="249" spans="2:3" ht="12.75">
      <c r="B249" s="15"/>
      <c r="C249" s="19"/>
    </row>
    <row r="250" spans="2:3" ht="12.75">
      <c r="B250" s="15"/>
      <c r="C250" s="19"/>
    </row>
    <row r="251" spans="2:3" ht="12.75">
      <c r="B251" s="15"/>
      <c r="C251" s="19"/>
    </row>
    <row r="252" spans="2:3" ht="12.75">
      <c r="B252" s="15"/>
      <c r="C252" s="19"/>
    </row>
    <row r="253" spans="2:3" ht="12.75">
      <c r="B253" s="15"/>
      <c r="C253" s="19"/>
    </row>
    <row r="254" spans="2:3" ht="12.75">
      <c r="B254" s="15"/>
      <c r="C254" s="19"/>
    </row>
    <row r="255" spans="2:3" ht="12.75">
      <c r="B255" s="15"/>
      <c r="C255" s="19"/>
    </row>
    <row r="256" spans="2:3" ht="12.75">
      <c r="B256" s="15"/>
      <c r="C256" s="19"/>
    </row>
    <row r="257" spans="2:3" ht="12.75">
      <c r="B257" s="15"/>
      <c r="C257" s="19"/>
    </row>
    <row r="258" spans="2:3" ht="12.75">
      <c r="B258" s="15"/>
      <c r="C258" s="19"/>
    </row>
    <row r="259" spans="2:3" ht="12.75">
      <c r="B259" s="15"/>
      <c r="C259" s="19"/>
    </row>
    <row r="260" spans="2:3" ht="12.75">
      <c r="B260" s="15"/>
      <c r="C260" s="19"/>
    </row>
    <row r="261" spans="2:3" ht="12.75">
      <c r="B261" s="15"/>
      <c r="C261" s="19"/>
    </row>
    <row r="262" spans="2:3" ht="12.75">
      <c r="B262" s="15"/>
      <c r="C262" s="19"/>
    </row>
    <row r="263" spans="2:3" ht="12.75">
      <c r="B263" s="15"/>
      <c r="C263" s="19"/>
    </row>
    <row r="264" spans="2:3" ht="12.75">
      <c r="B264" s="15"/>
      <c r="C264" s="19"/>
    </row>
    <row r="265" spans="2:3" ht="12.75">
      <c r="B265" s="15"/>
      <c r="C265" s="19"/>
    </row>
    <row r="266" spans="2:3" ht="12.75">
      <c r="B266" s="15"/>
      <c r="C266" s="19"/>
    </row>
    <row r="267" spans="2:3" ht="12.75">
      <c r="B267" s="15"/>
      <c r="C267" s="19"/>
    </row>
    <row r="268" spans="2:3" ht="12.75">
      <c r="B268" s="15"/>
      <c r="C268" s="19"/>
    </row>
    <row r="269" spans="2:3" ht="12.75">
      <c r="B269" s="15"/>
      <c r="C269" s="19"/>
    </row>
    <row r="270" spans="2:3" ht="12.75">
      <c r="B270" s="15"/>
      <c r="C270" s="19"/>
    </row>
    <row r="271" spans="2:3" ht="12.75">
      <c r="B271" s="15"/>
      <c r="C271" s="19"/>
    </row>
    <row r="272" spans="2:3" ht="12.75">
      <c r="B272" s="15"/>
      <c r="C272" s="19"/>
    </row>
    <row r="273" spans="2:3" ht="12.75">
      <c r="B273" s="15"/>
      <c r="C273" s="19"/>
    </row>
    <row r="274" spans="2:3" ht="12.75">
      <c r="B274" s="15"/>
      <c r="C274" s="19"/>
    </row>
    <row r="275" spans="2:3" ht="12.75">
      <c r="B275" s="15"/>
      <c r="C275" s="19"/>
    </row>
    <row r="276" spans="2:3" ht="12.75">
      <c r="B276" s="15"/>
      <c r="C276" s="19"/>
    </row>
    <row r="277" spans="2:3" ht="12.75">
      <c r="B277" s="15"/>
      <c r="C277" s="19"/>
    </row>
    <row r="278" spans="2:3" ht="12.75">
      <c r="B278" s="15"/>
      <c r="C278" s="19"/>
    </row>
    <row r="279" spans="2:3" ht="12.75">
      <c r="B279" s="15"/>
      <c r="C279" s="19"/>
    </row>
    <row r="280" spans="2:3" ht="12.75">
      <c r="B280" s="15"/>
      <c r="C280" s="19"/>
    </row>
    <row r="281" spans="2:3" ht="12.75">
      <c r="B281" s="15"/>
      <c r="C281" s="19"/>
    </row>
    <row r="282" spans="2:3" ht="12.75">
      <c r="B282" s="15"/>
      <c r="C282" s="19"/>
    </row>
    <row r="283" spans="2:3" ht="12.75">
      <c r="B283" s="15"/>
      <c r="C283" s="19"/>
    </row>
    <row r="284" spans="2:3" ht="12.75">
      <c r="B284" s="15"/>
      <c r="C284" s="19"/>
    </row>
    <row r="285" spans="2:3" ht="12.75">
      <c r="B285" s="15"/>
      <c r="C285" s="19"/>
    </row>
    <row r="286" spans="2:3" ht="12.75">
      <c r="B286" s="15"/>
      <c r="C286" s="19"/>
    </row>
    <row r="287" spans="2:3" ht="12.75">
      <c r="B287" s="15"/>
      <c r="C287" s="19"/>
    </row>
    <row r="288" spans="2:3" ht="12.75">
      <c r="B288" s="15"/>
      <c r="C288" s="19"/>
    </row>
    <row r="289" spans="2:3" ht="12.75">
      <c r="B289" s="15"/>
      <c r="C289" s="19"/>
    </row>
    <row r="290" spans="2:3" ht="12.75">
      <c r="B290" s="15"/>
      <c r="C290" s="19"/>
    </row>
    <row r="291" spans="2:3" ht="12.75">
      <c r="B291" s="15"/>
      <c r="C291" s="19"/>
    </row>
    <row r="292" spans="2:3" ht="12.75">
      <c r="B292" s="15"/>
      <c r="C292" s="19"/>
    </row>
    <row r="293" spans="2:3" ht="12.75">
      <c r="B293" s="15"/>
      <c r="C293" s="19"/>
    </row>
    <row r="294" spans="2:3" ht="12.75">
      <c r="B294" s="15"/>
      <c r="C294" s="19"/>
    </row>
    <row r="295" spans="2:3" ht="12.75">
      <c r="B295" s="15"/>
      <c r="C295" s="19"/>
    </row>
    <row r="296" spans="2:3" ht="12.75">
      <c r="B296" s="15"/>
      <c r="C296" s="19"/>
    </row>
    <row r="297" spans="2:3" ht="12.75">
      <c r="B297" s="15"/>
      <c r="C297" s="19"/>
    </row>
    <row r="298" spans="2:3" ht="12.75">
      <c r="B298" s="15"/>
      <c r="C298" s="19"/>
    </row>
    <row r="299" spans="2:3" ht="12.75">
      <c r="B299" s="15"/>
      <c r="C299" s="19"/>
    </row>
    <row r="300" spans="2:3" ht="12.75">
      <c r="B300" s="15"/>
      <c r="C300" s="19"/>
    </row>
    <row r="301" spans="2:3" ht="12.75">
      <c r="B301" s="15"/>
      <c r="C301" s="19"/>
    </row>
    <row r="302" spans="2:3" ht="12.75">
      <c r="B302" s="15"/>
      <c r="C302" s="19"/>
    </row>
    <row r="303" spans="2:3" ht="12.75">
      <c r="B303" s="15"/>
      <c r="C303" s="19"/>
    </row>
    <row r="304" spans="2:3" ht="12.75">
      <c r="B304" s="15"/>
      <c r="C304" s="19"/>
    </row>
    <row r="305" spans="2:3" ht="12.75">
      <c r="B305" s="15"/>
      <c r="C305" s="19"/>
    </row>
    <row r="306" spans="2:3" ht="12.75">
      <c r="B306" s="15"/>
      <c r="C306" s="19"/>
    </row>
    <row r="307" spans="2:3" ht="12.75">
      <c r="B307" s="15"/>
      <c r="C307" s="19"/>
    </row>
    <row r="308" spans="2:3" ht="12.75">
      <c r="B308" s="15"/>
      <c r="C308" s="19"/>
    </row>
    <row r="309" spans="2:3" ht="12.75">
      <c r="B309" s="15"/>
      <c r="C309" s="19"/>
    </row>
    <row r="310" spans="2:3" ht="12.75">
      <c r="B310" s="15"/>
      <c r="C310" s="19"/>
    </row>
    <row r="311" spans="2:3" ht="12.75">
      <c r="B311" s="15"/>
      <c r="C311" s="19"/>
    </row>
    <row r="312" spans="2:3" ht="12.75">
      <c r="B312" s="15"/>
      <c r="C312" s="19"/>
    </row>
    <row r="313" spans="2:3" ht="12.75">
      <c r="B313" s="15"/>
      <c r="C313" s="19"/>
    </row>
    <row r="314" spans="2:3" ht="12.75">
      <c r="B314" s="15"/>
      <c r="C314" s="19"/>
    </row>
    <row r="315" spans="2:3" ht="12.75">
      <c r="B315" s="15"/>
      <c r="C315" s="19"/>
    </row>
    <row r="316" spans="2:3" ht="12.75">
      <c r="B316" s="15"/>
      <c r="C316" s="19"/>
    </row>
    <row r="317" spans="2:3" ht="12.75">
      <c r="B317" s="15"/>
      <c r="C317" s="19"/>
    </row>
    <row r="318" spans="2:3" ht="12.75">
      <c r="B318" s="15"/>
      <c r="C318" s="19"/>
    </row>
    <row r="319" spans="2:3" ht="12.75">
      <c r="B319" s="15"/>
      <c r="C319" s="19"/>
    </row>
    <row r="320" spans="2:3" ht="12.75">
      <c r="B320" s="15"/>
      <c r="C320" s="19"/>
    </row>
    <row r="321" spans="2:3" ht="12.75">
      <c r="B321" s="15"/>
      <c r="C321" s="19"/>
    </row>
    <row r="322" spans="2:3" ht="12.75">
      <c r="B322" s="15"/>
      <c r="C322" s="19"/>
    </row>
    <row r="323" spans="2:3" ht="12.75">
      <c r="B323" s="15"/>
      <c r="C323" s="19"/>
    </row>
    <row r="324" spans="2:3" ht="12.75">
      <c r="B324" s="15"/>
      <c r="C324" s="19"/>
    </row>
    <row r="325" spans="2:3" ht="12.75">
      <c r="B325" s="15"/>
      <c r="C325" s="19"/>
    </row>
    <row r="326" spans="2:3" ht="12.75">
      <c r="B326" s="15"/>
      <c r="C326" s="19"/>
    </row>
    <row r="327" spans="2:3" ht="12.75">
      <c r="B327" s="15"/>
      <c r="C327" s="19"/>
    </row>
    <row r="328" spans="2:3" ht="12.75">
      <c r="B328" s="15"/>
      <c r="C328" s="19"/>
    </row>
    <row r="329" spans="2:3" ht="12.75">
      <c r="B329" s="15"/>
      <c r="C329" s="19"/>
    </row>
    <row r="330" spans="2:3" ht="12.75">
      <c r="B330" s="15"/>
      <c r="C330" s="19"/>
    </row>
    <row r="331" spans="2:3" ht="12.75">
      <c r="B331" s="15"/>
      <c r="C331" s="19"/>
    </row>
    <row r="332" spans="2:3" ht="12.75">
      <c r="B332" s="15"/>
      <c r="C332" s="19"/>
    </row>
    <row r="333" spans="2:3" ht="12.75">
      <c r="B333" s="15"/>
      <c r="C333" s="19"/>
    </row>
    <row r="334" spans="2:3" ht="12.75">
      <c r="B334" s="15"/>
      <c r="C334" s="19"/>
    </row>
    <row r="335" spans="2:3" ht="12.75">
      <c r="B335" s="15"/>
      <c r="C335" s="19"/>
    </row>
    <row r="336" spans="2:3" ht="12.75">
      <c r="B336" s="15"/>
      <c r="C336" s="19"/>
    </row>
    <row r="337" spans="2:3" ht="12.75">
      <c r="B337" s="15"/>
      <c r="C337" s="19"/>
    </row>
    <row r="338" spans="2:3" ht="12.75">
      <c r="B338" s="15"/>
      <c r="C338" s="19"/>
    </row>
    <row r="339" spans="2:3" ht="12.75">
      <c r="B339" s="15"/>
      <c r="C339" s="19"/>
    </row>
    <row r="340" spans="2:3" ht="12.75">
      <c r="B340" s="15"/>
      <c r="C340" s="19"/>
    </row>
    <row r="341" spans="2:3" ht="12.75">
      <c r="B341" s="15"/>
      <c r="C341" s="19"/>
    </row>
    <row r="342" spans="2:3" ht="12.75">
      <c r="B342" s="15"/>
      <c r="C342" s="19"/>
    </row>
    <row r="343" spans="2:3" ht="12.75">
      <c r="B343" s="15"/>
      <c r="C343" s="19"/>
    </row>
    <row r="344" spans="2:3" ht="12.75">
      <c r="B344" s="15"/>
      <c r="C344" s="19"/>
    </row>
    <row r="345" spans="2:3" ht="12.75">
      <c r="B345" s="15"/>
      <c r="C345" s="19"/>
    </row>
    <row r="346" spans="2:3" ht="12.75">
      <c r="B346" s="15"/>
      <c r="C346" s="19"/>
    </row>
    <row r="347" spans="2:3" ht="12.75">
      <c r="B347" s="15"/>
      <c r="C347" s="19"/>
    </row>
    <row r="348" spans="2:3" ht="12.75">
      <c r="B348" s="15"/>
      <c r="C348" s="19"/>
    </row>
    <row r="349" spans="2:3" ht="12.75">
      <c r="B349" s="15"/>
      <c r="C349" s="19"/>
    </row>
    <row r="350" spans="2:3" ht="12.75">
      <c r="B350" s="15"/>
      <c r="C350" s="19"/>
    </row>
    <row r="351" spans="2:3" ht="12.75">
      <c r="B351" s="15"/>
      <c r="C351" s="19"/>
    </row>
    <row r="352" spans="2:3" ht="12.75">
      <c r="B352" s="15"/>
      <c r="C352" s="19"/>
    </row>
    <row r="353" spans="2:3" ht="12.75">
      <c r="B353" s="15"/>
      <c r="C353" s="19"/>
    </row>
    <row r="354" spans="2:3" ht="12.75">
      <c r="B354" s="15"/>
      <c r="C354" s="19"/>
    </row>
    <row r="355" spans="2:3" ht="12.75">
      <c r="B355" s="15"/>
      <c r="C355" s="19"/>
    </row>
    <row r="356" spans="2:3" ht="12.75">
      <c r="B356" s="15"/>
      <c r="C356" s="19"/>
    </row>
    <row r="357" spans="2:3" ht="12.75">
      <c r="B357" s="15"/>
      <c r="C357" s="19"/>
    </row>
    <row r="358" spans="2:3" ht="12.75">
      <c r="B358" s="15"/>
      <c r="C358" s="19"/>
    </row>
    <row r="359" spans="2:3" ht="12.75">
      <c r="B359" s="15"/>
      <c r="C359" s="19"/>
    </row>
    <row r="360" spans="2:3" ht="12.75">
      <c r="B360" s="15"/>
      <c r="C360" s="19"/>
    </row>
    <row r="361" spans="2:3" ht="12.75">
      <c r="B361" s="15"/>
      <c r="C361" s="19"/>
    </row>
    <row r="362" spans="2:3" ht="12.75">
      <c r="B362" s="15"/>
      <c r="C362" s="19"/>
    </row>
    <row r="363" spans="2:3" ht="12.75">
      <c r="B363" s="15"/>
      <c r="C363" s="19"/>
    </row>
    <row r="364" spans="2:3" ht="12.75">
      <c r="B364" s="15"/>
      <c r="C364" s="19"/>
    </row>
    <row r="365" spans="2:3" ht="12.75">
      <c r="B365" s="15"/>
      <c r="C365" s="19"/>
    </row>
    <row r="366" spans="2:3" ht="12.75">
      <c r="B366" s="15"/>
      <c r="C366" s="19"/>
    </row>
    <row r="367" spans="2:3" ht="12.75">
      <c r="B367" s="15"/>
      <c r="C367" s="19"/>
    </row>
    <row r="368" spans="2:3" ht="12.75">
      <c r="B368" s="15"/>
      <c r="C368" s="19"/>
    </row>
    <row r="369" spans="2:3" ht="12.75">
      <c r="B369" s="15"/>
      <c r="C369" s="19"/>
    </row>
    <row r="370" spans="2:3" ht="12.75">
      <c r="B370" s="15"/>
      <c r="C370" s="19"/>
    </row>
    <row r="371" spans="2:3" ht="12.75">
      <c r="B371" s="15"/>
      <c r="C371" s="19"/>
    </row>
    <row r="372" spans="2:3" ht="12.75">
      <c r="B372" s="15"/>
      <c r="C372" s="19"/>
    </row>
    <row r="373" spans="2:3" ht="12.75">
      <c r="B373" s="15"/>
      <c r="C373" s="19"/>
    </row>
    <row r="374" spans="2:3" ht="12.75">
      <c r="B374" s="15"/>
      <c r="C374" s="19"/>
    </row>
    <row r="375" spans="2:3" ht="12.75">
      <c r="B375" s="15"/>
      <c r="C375" s="19"/>
    </row>
    <row r="376" spans="2:3" ht="12.75">
      <c r="B376" s="15"/>
      <c r="C376" s="19"/>
    </row>
    <row r="377" spans="2:3" ht="12.75">
      <c r="B377" s="15"/>
      <c r="C377" s="19"/>
    </row>
    <row r="378" spans="2:3" ht="12.75">
      <c r="B378" s="15"/>
      <c r="C378" s="19"/>
    </row>
    <row r="379" spans="2:3" ht="12.75">
      <c r="B379" s="15"/>
      <c r="C379" s="19"/>
    </row>
    <row r="380" spans="2:3" ht="12.75">
      <c r="B380" s="15"/>
      <c r="C380" s="19"/>
    </row>
    <row r="381" spans="2:3" ht="12.75">
      <c r="B381" s="15"/>
      <c r="C381" s="19"/>
    </row>
    <row r="382" spans="2:3" ht="12.75">
      <c r="B382" s="15"/>
      <c r="C382" s="19"/>
    </row>
    <row r="383" spans="2:3" ht="12.75">
      <c r="B383" s="15"/>
      <c r="C383" s="19"/>
    </row>
    <row r="384" spans="2:3" ht="12.75">
      <c r="B384" s="15"/>
      <c r="C384" s="19"/>
    </row>
    <row r="385" spans="2:3" ht="12.75">
      <c r="B385" s="15"/>
      <c r="C385" s="19"/>
    </row>
    <row r="386" spans="2:3" ht="12.75">
      <c r="B386" s="15"/>
      <c r="C386" s="19"/>
    </row>
    <row r="387" spans="2:3" ht="12.75">
      <c r="B387" s="15"/>
      <c r="C387" s="19"/>
    </row>
    <row r="388" spans="2:3" ht="12.75">
      <c r="B388" s="15"/>
      <c r="C388" s="19"/>
    </row>
    <row r="389" spans="2:3" ht="12.75">
      <c r="B389" s="15"/>
      <c r="C389" s="19"/>
    </row>
    <row r="390" spans="2:3" ht="12.75">
      <c r="B390" s="15"/>
      <c r="C390" s="19"/>
    </row>
    <row r="391" spans="2:3" ht="12.75">
      <c r="B391" s="15"/>
      <c r="C391" s="19"/>
    </row>
    <row r="392" spans="2:3" ht="12.75">
      <c r="B392" s="15"/>
      <c r="C392" s="19"/>
    </row>
    <row r="393" spans="2:3" ht="12.75">
      <c r="B393" s="15"/>
      <c r="C393" s="19"/>
    </row>
    <row r="394" spans="2:3" ht="12.75">
      <c r="B394" s="15"/>
      <c r="C394" s="19"/>
    </row>
    <row r="395" spans="2:3" ht="12.75">
      <c r="B395" s="15"/>
      <c r="C395" s="19"/>
    </row>
    <row r="396" spans="2:3" ht="12.75">
      <c r="B396" s="15"/>
      <c r="C396" s="19"/>
    </row>
    <row r="397" spans="2:3" ht="12.75">
      <c r="B397" s="15"/>
      <c r="C397" s="19"/>
    </row>
    <row r="398" spans="2:3" ht="12.75">
      <c r="B398" s="15"/>
      <c r="C398" s="19"/>
    </row>
    <row r="399" spans="2:3" ht="12.75">
      <c r="B399" s="15"/>
      <c r="C399" s="19"/>
    </row>
    <row r="400" spans="2:3" ht="12.75">
      <c r="B400" s="15"/>
      <c r="C400" s="19"/>
    </row>
    <row r="401" spans="2:3" ht="12.75">
      <c r="B401" s="15"/>
      <c r="C401" s="19"/>
    </row>
    <row r="402" spans="2:3" ht="12.75">
      <c r="B402" s="15"/>
      <c r="C402" s="19"/>
    </row>
    <row r="403" spans="2:3" ht="12.75">
      <c r="B403" s="15"/>
      <c r="C403" s="19"/>
    </row>
    <row r="404" spans="2:3" ht="12.75">
      <c r="B404" s="15"/>
      <c r="C404" s="19"/>
    </row>
    <row r="405" spans="2:3" ht="12.75">
      <c r="B405" s="15"/>
      <c r="C405" s="19"/>
    </row>
    <row r="406" spans="2:3" ht="12.75">
      <c r="B406" s="15"/>
      <c r="C406" s="19"/>
    </row>
    <row r="407" spans="2:3" ht="12.75">
      <c r="B407" s="15"/>
      <c r="C407" s="19"/>
    </row>
    <row r="408" spans="2:3" ht="12.75">
      <c r="B408" s="15"/>
      <c r="C408" s="19"/>
    </row>
    <row r="409" spans="2:3" ht="12.75">
      <c r="B409" s="15"/>
      <c r="C409" s="19"/>
    </row>
    <row r="410" spans="2:3" ht="12.75">
      <c r="B410" s="15"/>
      <c r="C410" s="19"/>
    </row>
    <row r="411" spans="2:3" ht="12.75">
      <c r="B411" s="15"/>
      <c r="C411" s="19"/>
    </row>
    <row r="412" spans="2:3" ht="12.75">
      <c r="B412" s="15"/>
      <c r="C412" s="19"/>
    </row>
    <row r="413" spans="2:3" ht="12.75">
      <c r="B413" s="15"/>
      <c r="C413" s="19"/>
    </row>
    <row r="414" spans="2:3" ht="12.75">
      <c r="B414" s="15"/>
      <c r="C414" s="19"/>
    </row>
    <row r="415" spans="2:3" ht="12.75">
      <c r="B415" s="15"/>
      <c r="C415" s="19"/>
    </row>
    <row r="416" spans="2:3" ht="12.75">
      <c r="B416" s="15"/>
      <c r="C416" s="19"/>
    </row>
    <row r="417" spans="2:3" ht="12.75">
      <c r="B417" s="15"/>
      <c r="C417" s="19"/>
    </row>
    <row r="418" spans="2:3" ht="12.75">
      <c r="B418" s="15"/>
      <c r="C418" s="19"/>
    </row>
    <row r="419" spans="2:3" ht="12.75">
      <c r="B419" s="15"/>
      <c r="C419" s="19"/>
    </row>
    <row r="420" spans="2:3" ht="12.75">
      <c r="B420" s="15"/>
      <c r="C420" s="19"/>
    </row>
    <row r="421" spans="2:3" ht="12.75">
      <c r="B421" s="15"/>
      <c r="C421" s="19"/>
    </row>
    <row r="422" spans="2:3" ht="12.75">
      <c r="B422" s="15"/>
      <c r="C422" s="19"/>
    </row>
    <row r="423" spans="2:3" ht="12.75">
      <c r="B423" s="15"/>
      <c r="C423" s="19"/>
    </row>
    <row r="424" spans="2:3" ht="12.75">
      <c r="B424" s="15"/>
      <c r="C424" s="19"/>
    </row>
    <row r="425" spans="2:3" ht="12.75">
      <c r="B425" s="15"/>
      <c r="C425" s="19"/>
    </row>
    <row r="426" spans="2:3" ht="12.75">
      <c r="B426" s="15"/>
      <c r="C426" s="19"/>
    </row>
    <row r="427" spans="2:3" ht="12.75">
      <c r="B427" s="15"/>
      <c r="C427" s="19"/>
    </row>
    <row r="428" spans="2:3" ht="12.75">
      <c r="B428" s="15"/>
      <c r="C428" s="19"/>
    </row>
    <row r="429" spans="2:3" ht="12.75">
      <c r="B429" s="15"/>
      <c r="C429" s="19"/>
    </row>
    <row r="430" spans="2:3" ht="12.75">
      <c r="B430" s="15"/>
      <c r="C430" s="19"/>
    </row>
    <row r="431" spans="2:3" ht="12.75">
      <c r="B431" s="15"/>
      <c r="C431" s="19"/>
    </row>
    <row r="432" spans="2:3" ht="12.75">
      <c r="B432" s="15"/>
      <c r="C432" s="19"/>
    </row>
    <row r="433" spans="2:3" ht="12.75">
      <c r="B433" s="15"/>
      <c r="C433" s="19"/>
    </row>
    <row r="434" spans="2:3" ht="12.75">
      <c r="B434" s="15"/>
      <c r="C434" s="19"/>
    </row>
    <row r="435" spans="2:3" ht="12.75">
      <c r="B435" s="15"/>
      <c r="C435" s="19"/>
    </row>
    <row r="436" spans="2:3" ht="12.75">
      <c r="B436" s="15"/>
      <c r="C436" s="19"/>
    </row>
    <row r="437" spans="2:3" ht="12.75">
      <c r="B437" s="15"/>
      <c r="C437" s="19"/>
    </row>
    <row r="438" spans="2:3" ht="12.75">
      <c r="B438" s="15"/>
      <c r="C438" s="19"/>
    </row>
    <row r="439" spans="2:3" ht="12.75">
      <c r="B439" s="15"/>
      <c r="C439" s="19"/>
    </row>
    <row r="440" spans="2:3" ht="12.75">
      <c r="B440" s="15"/>
      <c r="C440" s="19"/>
    </row>
    <row r="441" spans="2:3" ht="12.75">
      <c r="B441" s="15"/>
      <c r="C441" s="19"/>
    </row>
    <row r="442" spans="2:3" ht="12.75">
      <c r="B442" s="15"/>
      <c r="C442" s="19"/>
    </row>
    <row r="443" spans="2:3" ht="12.75">
      <c r="B443" s="15"/>
      <c r="C443" s="19"/>
    </row>
    <row r="444" spans="2:3" ht="12.75">
      <c r="B444" s="15"/>
      <c r="C444" s="19"/>
    </row>
    <row r="445" spans="2:3" ht="12.75">
      <c r="B445" s="15"/>
      <c r="C445" s="19"/>
    </row>
    <row r="446" spans="2:3" ht="12.75">
      <c r="B446" s="15"/>
      <c r="C446" s="19"/>
    </row>
    <row r="447" spans="2:3" ht="12.75">
      <c r="B447" s="15"/>
      <c r="C447" s="19"/>
    </row>
    <row r="448" spans="2:3" ht="12.75">
      <c r="B448" s="15"/>
      <c r="C448" s="19"/>
    </row>
    <row r="449" spans="2:3" ht="12.75">
      <c r="B449" s="15"/>
      <c r="C449" s="19"/>
    </row>
    <row r="450" spans="2:3" ht="12.75">
      <c r="B450" s="15"/>
      <c r="C450" s="19"/>
    </row>
    <row r="451" spans="2:3" ht="12.75">
      <c r="B451" s="15"/>
      <c r="C451" s="19"/>
    </row>
    <row r="452" spans="2:3" ht="12.75">
      <c r="B452" s="15"/>
      <c r="C452" s="19"/>
    </row>
    <row r="453" spans="2:3" ht="12.75">
      <c r="B453" s="15"/>
      <c r="C453" s="19"/>
    </row>
    <row r="454" spans="2:3" ht="12.75">
      <c r="B454" s="15"/>
      <c r="C454" s="19"/>
    </row>
    <row r="455" spans="2:3" ht="12.75">
      <c r="B455" s="15"/>
      <c r="C455" s="19"/>
    </row>
    <row r="456" spans="2:3" ht="12.75">
      <c r="B456" s="15"/>
      <c r="C456" s="19"/>
    </row>
    <row r="457" spans="2:3" ht="12.75">
      <c r="B457" s="15"/>
      <c r="C457" s="19"/>
    </row>
    <row r="458" spans="2:3" ht="12.75">
      <c r="B458" s="15"/>
      <c r="C458" s="19"/>
    </row>
    <row r="459" spans="2:3" ht="12.75">
      <c r="B459" s="15"/>
      <c r="C459" s="19"/>
    </row>
    <row r="460" spans="2:3" ht="12.75">
      <c r="B460" s="15"/>
      <c r="C460" s="19"/>
    </row>
    <row r="461" spans="2:3" ht="12.75">
      <c r="B461" s="15"/>
      <c r="C461" s="19"/>
    </row>
    <row r="462" spans="2:3" ht="12.75">
      <c r="B462" s="15"/>
      <c r="C462" s="19"/>
    </row>
    <row r="463" spans="2:3" ht="12.75">
      <c r="B463" s="15"/>
      <c r="C463" s="19"/>
    </row>
    <row r="464" spans="2:3" ht="12.75">
      <c r="B464" s="15"/>
      <c r="C464" s="19"/>
    </row>
    <row r="465" spans="2:3" ht="12.75">
      <c r="B465" s="15"/>
      <c r="C465" s="19"/>
    </row>
    <row r="466" spans="2:3" ht="12.75">
      <c r="B466" s="15"/>
      <c r="C466" s="19"/>
    </row>
    <row r="467" spans="2:3" ht="12.75">
      <c r="B467" s="15"/>
      <c r="C467" s="19"/>
    </row>
    <row r="468" spans="2:3" ht="12.75">
      <c r="B468" s="15"/>
      <c r="C468" s="19"/>
    </row>
    <row r="469" spans="2:3" ht="12.75">
      <c r="B469" s="15"/>
      <c r="C469" s="19"/>
    </row>
    <row r="470" spans="2:3" ht="12.75">
      <c r="B470" s="15"/>
      <c r="C470" s="19"/>
    </row>
    <row r="471" spans="2:3" ht="12.75">
      <c r="B471" s="15"/>
      <c r="C471" s="19"/>
    </row>
    <row r="472" spans="2:3" ht="12.75">
      <c r="B472" s="15"/>
      <c r="C472" s="19"/>
    </row>
    <row r="473" spans="2:3" ht="12.75">
      <c r="B473" s="15"/>
      <c r="C473" s="19"/>
    </row>
    <row r="474" spans="2:3" ht="12.75">
      <c r="B474" s="15"/>
      <c r="C474" s="19"/>
    </row>
    <row r="475" spans="2:3" ht="12.75">
      <c r="B475" s="15"/>
      <c r="C475" s="19"/>
    </row>
    <row r="476" spans="2:3" ht="12.75">
      <c r="B476" s="15"/>
      <c r="C476" s="19"/>
    </row>
    <row r="477" spans="2:3" ht="12.75">
      <c r="B477" s="15"/>
      <c r="C477" s="19"/>
    </row>
    <row r="478" spans="2:3" ht="12.75">
      <c r="B478" s="15"/>
      <c r="C478" s="19"/>
    </row>
    <row r="479" spans="2:3" ht="12.75">
      <c r="B479" s="15"/>
      <c r="C479" s="19"/>
    </row>
    <row r="480" spans="2:3" ht="12.75">
      <c r="B480" s="15"/>
      <c r="C480" s="19"/>
    </row>
    <row r="481" spans="2:3" ht="12.75">
      <c r="B481" s="15"/>
      <c r="C481" s="19"/>
    </row>
    <row r="482" spans="2:3" ht="12.75">
      <c r="B482" s="15"/>
      <c r="C482" s="19"/>
    </row>
    <row r="483" spans="2:3" ht="12.75">
      <c r="B483" s="15"/>
      <c r="C483" s="19"/>
    </row>
    <row r="484" spans="2:3" ht="12.75">
      <c r="B484" s="15"/>
      <c r="C484" s="19"/>
    </row>
    <row r="485" spans="2:3" ht="12.75">
      <c r="B485" s="15"/>
      <c r="C485" s="19"/>
    </row>
    <row r="486" spans="2:3" ht="12.75">
      <c r="B486" s="15"/>
      <c r="C486" s="19"/>
    </row>
    <row r="487" spans="2:3" ht="12.75">
      <c r="B487" s="15"/>
      <c r="C487" s="19"/>
    </row>
    <row r="488" spans="2:3" ht="12.75">
      <c r="B488" s="15"/>
      <c r="C488" s="19"/>
    </row>
    <row r="489" spans="2:3" ht="12.75">
      <c r="B489" s="15"/>
      <c r="C489" s="19"/>
    </row>
    <row r="490" spans="2:3" ht="12.75">
      <c r="B490" s="15"/>
      <c r="C490" s="19"/>
    </row>
    <row r="491" spans="2:3" ht="12.75">
      <c r="B491" s="15"/>
      <c r="C491" s="19"/>
    </row>
    <row r="492" spans="2:3" ht="12.75">
      <c r="B492" s="15"/>
      <c r="C492" s="19"/>
    </row>
    <row r="493" spans="2:3" ht="12.75">
      <c r="B493" s="15"/>
      <c r="C493" s="19"/>
    </row>
    <row r="494" spans="2:3" ht="12.75">
      <c r="B494" s="15"/>
      <c r="C494" s="19"/>
    </row>
    <row r="495" ht="12.75">
      <c r="B495" s="15"/>
    </row>
    <row r="496" ht="12.75">
      <c r="B496" s="15"/>
    </row>
    <row r="497" ht="12.75">
      <c r="B497" s="15"/>
    </row>
    <row r="498" ht="12.75">
      <c r="B498" s="15"/>
    </row>
    <row r="499" ht="12.75">
      <c r="B499" s="15"/>
    </row>
    <row r="500" ht="12.75">
      <c r="B500" s="15"/>
    </row>
    <row r="501" ht="12.75">
      <c r="B501" s="15"/>
    </row>
    <row r="502" ht="12.75">
      <c r="B502" s="15"/>
    </row>
    <row r="503" ht="12.75">
      <c r="B503" s="15"/>
    </row>
    <row r="504" ht="12.75">
      <c r="B504" s="15"/>
    </row>
    <row r="505" ht="12.75">
      <c r="B505" s="15"/>
    </row>
    <row r="506" ht="12.75">
      <c r="B506" s="15"/>
    </row>
    <row r="507" ht="12.75">
      <c r="B507" s="15"/>
    </row>
    <row r="508" ht="12.75">
      <c r="B508" s="15"/>
    </row>
    <row r="509" ht="12.75">
      <c r="B509" s="15"/>
    </row>
    <row r="510" ht="12.75">
      <c r="B510" s="15"/>
    </row>
    <row r="511" ht="12.75">
      <c r="B511" s="15"/>
    </row>
    <row r="512" ht="12.75">
      <c r="B512" s="15"/>
    </row>
    <row r="513" ht="12.75">
      <c r="B513" s="15"/>
    </row>
    <row r="514" ht="12.75">
      <c r="B514" s="15"/>
    </row>
    <row r="515" ht="12.75">
      <c r="B515" s="15"/>
    </row>
    <row r="516" ht="12.75">
      <c r="B516" s="15"/>
    </row>
    <row r="517" ht="12.75">
      <c r="B517" s="15"/>
    </row>
    <row r="518" ht="12.75">
      <c r="B518" s="15"/>
    </row>
    <row r="519" ht="12.75">
      <c r="B519" s="15"/>
    </row>
    <row r="520" ht="12.75">
      <c r="B520" s="15"/>
    </row>
    <row r="521" ht="12.75">
      <c r="B521" s="15"/>
    </row>
    <row r="522" ht="12.75">
      <c r="B522" s="15"/>
    </row>
    <row r="523" ht="12.75">
      <c r="B523" s="15"/>
    </row>
    <row r="524" ht="12.75">
      <c r="B524" s="15"/>
    </row>
    <row r="525" ht="12.75">
      <c r="B525" s="15"/>
    </row>
    <row r="526" ht="12.75">
      <c r="B526" s="15"/>
    </row>
    <row r="527" ht="12.75">
      <c r="B527" s="15"/>
    </row>
    <row r="528" ht="12.75">
      <c r="B528" s="15"/>
    </row>
    <row r="529" ht="12.75">
      <c r="B529" s="15"/>
    </row>
    <row r="530" ht="12.75">
      <c r="B530" s="15"/>
    </row>
    <row r="531" ht="12.75">
      <c r="B531" s="15"/>
    </row>
    <row r="532" ht="12.75">
      <c r="B532" s="15"/>
    </row>
    <row r="533" ht="12.75">
      <c r="B533" s="15"/>
    </row>
    <row r="534" ht="12.75">
      <c r="B534" s="15"/>
    </row>
    <row r="535" ht="12.75">
      <c r="B535" s="15"/>
    </row>
    <row r="536" ht="12.75">
      <c r="B536" s="15"/>
    </row>
    <row r="537" ht="12.75">
      <c r="B537" s="15"/>
    </row>
    <row r="538" ht="12.75">
      <c r="B538" s="15"/>
    </row>
    <row r="539" ht="12.75">
      <c r="B539" s="15"/>
    </row>
    <row r="540" ht="12.75">
      <c r="B540" s="15"/>
    </row>
    <row r="541" ht="12.75">
      <c r="B541" s="15"/>
    </row>
    <row r="542" ht="12.75">
      <c r="B542" s="15"/>
    </row>
    <row r="543" ht="12.75">
      <c r="B543" s="15"/>
    </row>
    <row r="544" ht="12.75">
      <c r="B544" s="15"/>
    </row>
    <row r="545" ht="12.75">
      <c r="B545" s="15"/>
    </row>
    <row r="546" ht="12.75">
      <c r="B546" s="15"/>
    </row>
    <row r="547" ht="12.75">
      <c r="B547" s="15"/>
    </row>
    <row r="548" ht="12.75">
      <c r="B548" s="15"/>
    </row>
    <row r="549" ht="12.75">
      <c r="B549" s="15"/>
    </row>
    <row r="550" ht="12.75">
      <c r="B550" s="15"/>
    </row>
    <row r="551" ht="12.75">
      <c r="B551" s="15"/>
    </row>
    <row r="552" ht="12.75">
      <c r="B552" s="15"/>
    </row>
    <row r="553" ht="12.75">
      <c r="B553" s="15"/>
    </row>
    <row r="554" ht="12.75">
      <c r="B554" s="15"/>
    </row>
    <row r="555" ht="12.75">
      <c r="B555" s="15"/>
    </row>
    <row r="556" ht="12.75">
      <c r="B556" s="15"/>
    </row>
    <row r="557" ht="12.75">
      <c r="B557" s="15"/>
    </row>
    <row r="558" ht="12.75">
      <c r="B558" s="15"/>
    </row>
    <row r="559" ht="12.75">
      <c r="B559" s="15"/>
    </row>
    <row r="560" ht="12.75">
      <c r="B560" s="15"/>
    </row>
    <row r="561" ht="12.75">
      <c r="B561" s="15"/>
    </row>
    <row r="562" ht="12.75">
      <c r="B562" s="15"/>
    </row>
    <row r="563" ht="12.75">
      <c r="B563" s="15"/>
    </row>
    <row r="564" ht="12.75">
      <c r="B564" s="15"/>
    </row>
    <row r="565" ht="12.75">
      <c r="B565" s="15"/>
    </row>
    <row r="566" ht="12.75">
      <c r="B566" s="15"/>
    </row>
    <row r="567" ht="12.75">
      <c r="B567" s="15"/>
    </row>
    <row r="568" ht="12.75">
      <c r="B568" s="15"/>
    </row>
    <row r="569" ht="12.75">
      <c r="B569" s="15"/>
    </row>
    <row r="570" ht="12.75">
      <c r="B570" s="15"/>
    </row>
    <row r="571" ht="12.75">
      <c r="B571" s="15"/>
    </row>
    <row r="572" ht="12.75">
      <c r="B572" s="15"/>
    </row>
    <row r="573" ht="12.75">
      <c r="B573" s="15"/>
    </row>
    <row r="574" ht="12.75">
      <c r="B574" s="15"/>
    </row>
    <row r="575" ht="12.75">
      <c r="B575" s="15"/>
    </row>
    <row r="576" ht="12.75">
      <c r="B576" s="15"/>
    </row>
    <row r="577" ht="12.75">
      <c r="B577" s="15"/>
    </row>
    <row r="578" ht="12.75">
      <c r="B578" s="15"/>
    </row>
    <row r="579" ht="12.75">
      <c r="B579" s="15"/>
    </row>
    <row r="580" ht="12.75">
      <c r="B580" s="15"/>
    </row>
    <row r="581" ht="12.75">
      <c r="B581" s="15"/>
    </row>
    <row r="582" ht="12.75">
      <c r="B582" s="15"/>
    </row>
    <row r="583" ht="12.75">
      <c r="B583" s="15"/>
    </row>
    <row r="584" ht="12.75">
      <c r="B584" s="15"/>
    </row>
    <row r="585" ht="12.75">
      <c r="B585" s="15"/>
    </row>
    <row r="586" ht="12.75">
      <c r="B586" s="15"/>
    </row>
    <row r="587" ht="12.75">
      <c r="B587" s="15"/>
    </row>
    <row r="588" ht="12.75">
      <c r="B588" s="15"/>
    </row>
    <row r="589" ht="12.75">
      <c r="B589" s="15"/>
    </row>
    <row r="590" ht="12.75">
      <c r="B590" s="15"/>
    </row>
    <row r="591" ht="12.75">
      <c r="B591" s="15"/>
    </row>
    <row r="592" ht="12.75">
      <c r="B592" s="15"/>
    </row>
    <row r="593" ht="12.75">
      <c r="B593" s="15"/>
    </row>
    <row r="594" ht="12.75">
      <c r="B594" s="15"/>
    </row>
    <row r="595" ht="12.75">
      <c r="B595" s="15"/>
    </row>
    <row r="596" ht="12.75">
      <c r="B596" s="15"/>
    </row>
    <row r="597" ht="12.75">
      <c r="B597" s="15"/>
    </row>
    <row r="598" ht="12.75">
      <c r="B598" s="15"/>
    </row>
    <row r="599" ht="12.75">
      <c r="B599" s="15"/>
    </row>
    <row r="600" ht="12.75">
      <c r="B600" s="15"/>
    </row>
    <row r="601" ht="12.75">
      <c r="B601" s="15"/>
    </row>
    <row r="602" ht="12.75">
      <c r="B602" s="15"/>
    </row>
    <row r="603" ht="12.75">
      <c r="B603" s="15"/>
    </row>
    <row r="604" ht="12.75">
      <c r="B604" s="15"/>
    </row>
    <row r="605" ht="12.75">
      <c r="B605" s="15"/>
    </row>
    <row r="606" ht="12.75">
      <c r="B606" s="15"/>
    </row>
    <row r="607" ht="12.75">
      <c r="B607" s="15"/>
    </row>
    <row r="608" ht="12.75">
      <c r="B608" s="15"/>
    </row>
    <row r="609" ht="12.75">
      <c r="B609" s="15"/>
    </row>
    <row r="610" ht="12.75">
      <c r="B610" s="15"/>
    </row>
    <row r="611" ht="12.75">
      <c r="B611" s="15"/>
    </row>
    <row r="612" ht="12.75">
      <c r="B612" s="15"/>
    </row>
    <row r="613" ht="12.75">
      <c r="B613" s="15"/>
    </row>
    <row r="614" ht="12.75">
      <c r="B614" s="15"/>
    </row>
    <row r="615" ht="12.75">
      <c r="B615" s="15"/>
    </row>
    <row r="616" ht="12.75">
      <c r="B616" s="15"/>
    </row>
    <row r="617" ht="12.75">
      <c r="B617" s="15"/>
    </row>
    <row r="618" ht="12.75">
      <c r="B618" s="15"/>
    </row>
    <row r="619" ht="12.75">
      <c r="B619" s="15"/>
    </row>
    <row r="620" ht="12.75">
      <c r="B620" s="15"/>
    </row>
    <row r="621" ht="12.75">
      <c r="B621" s="15"/>
    </row>
    <row r="622" ht="12.75">
      <c r="B622" s="15"/>
    </row>
    <row r="623" ht="12.75">
      <c r="B623" s="15"/>
    </row>
    <row r="624" ht="12.75">
      <c r="B624" s="15"/>
    </row>
    <row r="625" ht="12.75">
      <c r="B625" s="15"/>
    </row>
    <row r="626" ht="12.75">
      <c r="B626" s="15"/>
    </row>
    <row r="627" ht="12.75">
      <c r="B627" s="15"/>
    </row>
    <row r="628" ht="12.75">
      <c r="B628" s="15"/>
    </row>
    <row r="629" ht="12.75">
      <c r="B629" s="15"/>
    </row>
    <row r="630" ht="12.75">
      <c r="B630" s="15"/>
    </row>
    <row r="631" ht="12.75">
      <c r="B631" s="15"/>
    </row>
    <row r="632" ht="12.75">
      <c r="B632" s="15"/>
    </row>
    <row r="633" ht="12.75">
      <c r="B633" s="15"/>
    </row>
    <row r="634" ht="12.75">
      <c r="B634" s="15"/>
    </row>
    <row r="635" ht="12.75">
      <c r="B635" s="15"/>
    </row>
    <row r="636" ht="12.75">
      <c r="B636" s="15"/>
    </row>
    <row r="637" ht="12.75">
      <c r="B637" s="15"/>
    </row>
    <row r="638" ht="12.75">
      <c r="B638" s="15"/>
    </row>
    <row r="639" ht="12.75">
      <c r="B639" s="15"/>
    </row>
    <row r="640" ht="12.75">
      <c r="B640" s="15"/>
    </row>
    <row r="641" ht="12.75">
      <c r="B641" s="15"/>
    </row>
    <row r="642" ht="12.75">
      <c r="B642" s="15"/>
    </row>
    <row r="643" ht="12.75">
      <c r="B643" s="15"/>
    </row>
    <row r="644" ht="12.75">
      <c r="B644" s="15"/>
    </row>
    <row r="645" ht="12.75">
      <c r="B645" s="15"/>
    </row>
    <row r="646" ht="12.75">
      <c r="B646" s="15"/>
    </row>
    <row r="647" ht="12.75">
      <c r="B647" s="15"/>
    </row>
    <row r="648" ht="12.75">
      <c r="B648" s="15"/>
    </row>
    <row r="649" ht="12.75">
      <c r="B649" s="15"/>
    </row>
    <row r="650" ht="12.75">
      <c r="B650" s="15"/>
    </row>
    <row r="651" ht="12.75">
      <c r="B651" s="15"/>
    </row>
    <row r="652" ht="12.75">
      <c r="B652" s="15"/>
    </row>
    <row r="653" ht="12.75">
      <c r="B653" s="15"/>
    </row>
    <row r="654" ht="12.75">
      <c r="B654" s="15"/>
    </row>
    <row r="655" ht="12.75">
      <c r="B655" s="15"/>
    </row>
    <row r="656" ht="12.75">
      <c r="B656" s="15"/>
    </row>
    <row r="657" ht="12.75">
      <c r="B657" s="15"/>
    </row>
    <row r="658" ht="12.75">
      <c r="B658" s="15"/>
    </row>
    <row r="659" ht="12.75">
      <c r="B659" s="15"/>
    </row>
    <row r="660" ht="12.75">
      <c r="B660" s="15"/>
    </row>
    <row r="661" ht="12.75">
      <c r="B661" s="15"/>
    </row>
    <row r="662" ht="12.75">
      <c r="B662" s="15"/>
    </row>
    <row r="663" ht="12.75">
      <c r="B663" s="15"/>
    </row>
    <row r="664" ht="12.75">
      <c r="B664" s="15"/>
    </row>
    <row r="665" ht="12.75">
      <c r="B665" s="15"/>
    </row>
    <row r="666" ht="12.75">
      <c r="B666" s="15"/>
    </row>
    <row r="667" ht="12.75">
      <c r="B667" s="15"/>
    </row>
    <row r="668" ht="12.75">
      <c r="B668" s="15"/>
    </row>
    <row r="669" ht="12.75">
      <c r="B669" s="15"/>
    </row>
    <row r="670" ht="12.75">
      <c r="B670" s="15"/>
    </row>
    <row r="671" ht="12.75">
      <c r="B671" s="15"/>
    </row>
    <row r="672" ht="12.75">
      <c r="B672" s="15"/>
    </row>
    <row r="673" ht="12.75">
      <c r="B673" s="15"/>
    </row>
    <row r="674" ht="12.75">
      <c r="B674" s="15"/>
    </row>
    <row r="675" ht="12.75">
      <c r="B675" s="15"/>
    </row>
    <row r="676" ht="12.75">
      <c r="B676" s="15"/>
    </row>
    <row r="677" ht="12.75">
      <c r="B677" s="15"/>
    </row>
    <row r="678" ht="12.75">
      <c r="B678" s="15"/>
    </row>
    <row r="679" ht="12.75">
      <c r="B679" s="15"/>
    </row>
    <row r="680" ht="12.75">
      <c r="B680" s="15"/>
    </row>
    <row r="681" ht="12.75">
      <c r="B681" s="15"/>
    </row>
    <row r="682" ht="12.75">
      <c r="B682" s="15"/>
    </row>
    <row r="683" ht="12.75">
      <c r="B683" s="15"/>
    </row>
    <row r="684" ht="12.75">
      <c r="B684" s="15"/>
    </row>
    <row r="685" ht="12.75">
      <c r="B685" s="15"/>
    </row>
    <row r="686" ht="12.75">
      <c r="B686" s="15"/>
    </row>
    <row r="687" ht="12.75">
      <c r="B687" s="15"/>
    </row>
    <row r="688" ht="12.75">
      <c r="B688" s="15"/>
    </row>
    <row r="689" ht="12.75">
      <c r="B689" s="15"/>
    </row>
    <row r="690" ht="12.75">
      <c r="B690" s="15"/>
    </row>
    <row r="691" ht="12.75">
      <c r="B691" s="15"/>
    </row>
    <row r="692" ht="12.75">
      <c r="B692" s="15"/>
    </row>
    <row r="693" ht="12.75">
      <c r="B693" s="15"/>
    </row>
    <row r="694" ht="12.75">
      <c r="B694" s="15"/>
    </row>
    <row r="695" ht="12.75">
      <c r="B695" s="15"/>
    </row>
    <row r="696" ht="12.75">
      <c r="B696" s="15"/>
    </row>
    <row r="697" ht="12.75">
      <c r="B697" s="15"/>
    </row>
    <row r="698" ht="12.75">
      <c r="B698" s="15"/>
    </row>
    <row r="699" ht="12.75">
      <c r="B699" s="15"/>
    </row>
    <row r="700" ht="12.75">
      <c r="B700" s="15"/>
    </row>
    <row r="701" ht="12.75">
      <c r="B701" s="15"/>
    </row>
    <row r="702" ht="12.75">
      <c r="B702" s="15"/>
    </row>
    <row r="703" ht="12.75">
      <c r="B703" s="15"/>
    </row>
    <row r="704" ht="12.75">
      <c r="B704" s="15"/>
    </row>
    <row r="705" ht="12.75">
      <c r="B705" s="15"/>
    </row>
    <row r="706" ht="12.75">
      <c r="B706" s="15"/>
    </row>
    <row r="707" ht="12.75">
      <c r="B707" s="15"/>
    </row>
    <row r="708" ht="12.75">
      <c r="B708" s="15"/>
    </row>
    <row r="709" ht="12.75">
      <c r="B709" s="15"/>
    </row>
    <row r="710" ht="12.75">
      <c r="B710" s="15"/>
    </row>
    <row r="711" ht="12.75">
      <c r="B711" s="15"/>
    </row>
    <row r="712" ht="12.75">
      <c r="B712" s="15"/>
    </row>
    <row r="713" ht="12.75">
      <c r="B713" s="15"/>
    </row>
    <row r="714" ht="12.75">
      <c r="B714" s="15"/>
    </row>
    <row r="715" ht="12.75">
      <c r="B715" s="15"/>
    </row>
    <row r="716" ht="12.75">
      <c r="B716" s="15"/>
    </row>
    <row r="717" ht="12.75">
      <c r="B717" s="15"/>
    </row>
    <row r="718" ht="12.75">
      <c r="B718" s="15"/>
    </row>
    <row r="719" ht="12.75">
      <c r="B719" s="15"/>
    </row>
    <row r="720" ht="12.75">
      <c r="B720" s="15"/>
    </row>
    <row r="721" ht="12.75">
      <c r="B721" s="15"/>
    </row>
    <row r="722" ht="12.75">
      <c r="B722" s="15"/>
    </row>
    <row r="723" ht="12.75">
      <c r="B723" s="15"/>
    </row>
    <row r="724" ht="12.75">
      <c r="B724" s="15"/>
    </row>
    <row r="725" ht="12.75">
      <c r="B725" s="15"/>
    </row>
    <row r="726" ht="12.75">
      <c r="B726" s="15"/>
    </row>
    <row r="727" ht="12.75">
      <c r="B727" s="15"/>
    </row>
    <row r="728" ht="12.75">
      <c r="B728" s="15"/>
    </row>
    <row r="729" ht="12.75">
      <c r="B729" s="15"/>
    </row>
    <row r="730" ht="12.75">
      <c r="B730" s="15"/>
    </row>
    <row r="731" ht="12.75">
      <c r="B731" s="15"/>
    </row>
    <row r="732" ht="12.75">
      <c r="B732" s="15"/>
    </row>
    <row r="733" ht="12.75">
      <c r="B733" s="15"/>
    </row>
    <row r="734" ht="12.75">
      <c r="B734" s="15"/>
    </row>
    <row r="735" ht="12.75">
      <c r="B735" s="15"/>
    </row>
    <row r="736" ht="12.75">
      <c r="B736" s="15"/>
    </row>
    <row r="737" ht="12.75">
      <c r="B737" s="15"/>
    </row>
    <row r="738" ht="12.75">
      <c r="B738" s="15"/>
    </row>
    <row r="739" ht="12.75">
      <c r="B739" s="15"/>
    </row>
    <row r="740" ht="12.75">
      <c r="B740" s="15"/>
    </row>
    <row r="741" ht="12.75">
      <c r="B741" s="15"/>
    </row>
    <row r="742" ht="12.75">
      <c r="B742" s="15"/>
    </row>
    <row r="743" ht="12.75">
      <c r="B743" s="15"/>
    </row>
    <row r="744" ht="12.75">
      <c r="B744" s="15"/>
    </row>
    <row r="745" ht="12.75">
      <c r="B745" s="15"/>
    </row>
    <row r="746" ht="12.75">
      <c r="B746" s="15"/>
    </row>
    <row r="747" ht="12.75">
      <c r="B747" s="15"/>
    </row>
    <row r="748" ht="12.75">
      <c r="B748" s="15"/>
    </row>
    <row r="749" ht="12.75">
      <c r="B749" s="15"/>
    </row>
    <row r="750" ht="12.75">
      <c r="B750" s="15"/>
    </row>
    <row r="751" ht="12.75">
      <c r="B751" s="15"/>
    </row>
    <row r="752" ht="12.75">
      <c r="B752" s="15"/>
    </row>
    <row r="753" ht="12.75">
      <c r="B753" s="15"/>
    </row>
    <row r="754" ht="12.75">
      <c r="B754" s="15"/>
    </row>
    <row r="755" ht="12.75">
      <c r="B755" s="15"/>
    </row>
    <row r="756" ht="12.75">
      <c r="B756" s="15"/>
    </row>
    <row r="757" ht="12.75">
      <c r="B757" s="15"/>
    </row>
    <row r="758" ht="12.75">
      <c r="B758" s="15"/>
    </row>
    <row r="759" ht="12.75">
      <c r="B759" s="15"/>
    </row>
    <row r="760" ht="12.75">
      <c r="B760" s="15"/>
    </row>
    <row r="761" ht="12.75">
      <c r="B761" s="15"/>
    </row>
    <row r="762" ht="12.75">
      <c r="B762" s="15"/>
    </row>
    <row r="763" ht="12.75">
      <c r="B763" s="15"/>
    </row>
    <row r="764" ht="12.75">
      <c r="B764" s="15"/>
    </row>
    <row r="765" ht="12.75">
      <c r="B765" s="15"/>
    </row>
    <row r="766" ht="12.75">
      <c r="B766" s="15"/>
    </row>
    <row r="767" ht="12.75">
      <c r="B767" s="15"/>
    </row>
    <row r="768" ht="12.75">
      <c r="B768" s="15"/>
    </row>
    <row r="769" ht="12.75">
      <c r="B769" s="15"/>
    </row>
    <row r="770" ht="12.75">
      <c r="B770" s="15"/>
    </row>
    <row r="771" ht="12.75">
      <c r="B771" s="15"/>
    </row>
    <row r="772" ht="12.75">
      <c r="B772" s="15"/>
    </row>
    <row r="773" ht="12.75">
      <c r="B773" s="15"/>
    </row>
    <row r="774" ht="12.75">
      <c r="B774" s="15"/>
    </row>
    <row r="775" ht="12.75">
      <c r="B775" s="15"/>
    </row>
    <row r="776" ht="12.75">
      <c r="B776" s="15"/>
    </row>
    <row r="777" ht="12.75">
      <c r="B777" s="15"/>
    </row>
    <row r="778" ht="12.75">
      <c r="B778" s="15"/>
    </row>
    <row r="779" ht="12.75">
      <c r="B779" s="15"/>
    </row>
    <row r="780" ht="12.75">
      <c r="B780" s="15"/>
    </row>
    <row r="781" ht="12.75">
      <c r="B781" s="15"/>
    </row>
    <row r="782" ht="12.75">
      <c r="B782" s="15"/>
    </row>
    <row r="783" ht="12.75">
      <c r="B783" s="15"/>
    </row>
    <row r="784" ht="12.75">
      <c r="B784" s="15"/>
    </row>
    <row r="785" ht="12.75">
      <c r="B785" s="15"/>
    </row>
    <row r="786" ht="12.75">
      <c r="B786" s="15"/>
    </row>
    <row r="787" ht="12.75">
      <c r="B787" s="15"/>
    </row>
    <row r="788" ht="12.75">
      <c r="B788" s="15"/>
    </row>
    <row r="789" ht="12.75">
      <c r="B789" s="15"/>
    </row>
    <row r="790" ht="12.75">
      <c r="B790" s="15"/>
    </row>
    <row r="791" ht="12.75">
      <c r="B791" s="15"/>
    </row>
    <row r="792" ht="12.75">
      <c r="B792" s="15"/>
    </row>
    <row r="793" ht="12.75">
      <c r="B793" s="15"/>
    </row>
    <row r="794" ht="12.75">
      <c r="B794" s="15"/>
    </row>
    <row r="795" ht="12.75">
      <c r="B795" s="15"/>
    </row>
    <row r="796" ht="12.75">
      <c r="B796" s="15"/>
    </row>
    <row r="797" ht="12.75">
      <c r="B797" s="15"/>
    </row>
    <row r="798" ht="12.75">
      <c r="B798" s="15"/>
    </row>
    <row r="799" ht="12.75">
      <c r="B799" s="15"/>
    </row>
    <row r="800" ht="12.75">
      <c r="B800" s="15"/>
    </row>
    <row r="801" ht="12.75">
      <c r="B801" s="15"/>
    </row>
    <row r="802" ht="12.75">
      <c r="B802" s="15"/>
    </row>
    <row r="803" ht="12.75">
      <c r="B803" s="15"/>
    </row>
    <row r="804" ht="12.75">
      <c r="B804" s="15"/>
    </row>
    <row r="805" ht="12.75">
      <c r="B805" s="15"/>
    </row>
    <row r="806" ht="12.75">
      <c r="B806" s="15"/>
    </row>
    <row r="807" ht="12.75">
      <c r="B807" s="15"/>
    </row>
    <row r="808" ht="12.75">
      <c r="B808" s="15"/>
    </row>
    <row r="809" ht="12.75">
      <c r="B809" s="15"/>
    </row>
    <row r="810" ht="12.75">
      <c r="B810" s="15"/>
    </row>
    <row r="811" ht="12.75">
      <c r="B811" s="15"/>
    </row>
    <row r="812" ht="12.75">
      <c r="B812" s="15"/>
    </row>
    <row r="813" ht="12.75">
      <c r="B813" s="15"/>
    </row>
    <row r="814" ht="12.75">
      <c r="B814" s="15"/>
    </row>
    <row r="815" ht="12.75">
      <c r="B815" s="15"/>
    </row>
    <row r="816" ht="12.75">
      <c r="B816" s="15"/>
    </row>
    <row r="817" ht="12.75">
      <c r="B817" s="15"/>
    </row>
    <row r="818" ht="12.75">
      <c r="B818" s="15"/>
    </row>
    <row r="819" ht="12.75">
      <c r="B819" s="15"/>
    </row>
    <row r="820" ht="12.75">
      <c r="B820" s="15"/>
    </row>
    <row r="821" ht="12.75">
      <c r="B821" s="15"/>
    </row>
    <row r="822" ht="12.75">
      <c r="B822" s="15"/>
    </row>
    <row r="823" ht="12.75">
      <c r="B823" s="15"/>
    </row>
    <row r="824" ht="12.75">
      <c r="B824" s="15"/>
    </row>
    <row r="825" ht="12.75">
      <c r="B825" s="15"/>
    </row>
    <row r="826" ht="12.75">
      <c r="B826" s="15"/>
    </row>
    <row r="827" ht="12.75">
      <c r="B827" s="15"/>
    </row>
    <row r="828" ht="12.75">
      <c r="B828" s="15"/>
    </row>
    <row r="829" ht="12.75">
      <c r="B829" s="15"/>
    </row>
    <row r="830" ht="12.75">
      <c r="B830" s="15"/>
    </row>
    <row r="831" ht="12.75">
      <c r="B831" s="15"/>
    </row>
    <row r="832" ht="12.75">
      <c r="B832" s="15"/>
    </row>
    <row r="833" ht="12.75">
      <c r="B833" s="15"/>
    </row>
    <row r="834" ht="12.75">
      <c r="B834" s="15"/>
    </row>
    <row r="835" ht="12.75">
      <c r="B835" s="15"/>
    </row>
    <row r="836" ht="12.75">
      <c r="B836" s="15"/>
    </row>
    <row r="837" ht="12.75">
      <c r="B837" s="15"/>
    </row>
    <row r="838" ht="12.75">
      <c r="B838" s="15"/>
    </row>
    <row r="839" ht="12.75">
      <c r="B839" s="15"/>
    </row>
    <row r="840" ht="12.75">
      <c r="B840" s="15"/>
    </row>
    <row r="841" ht="12.75">
      <c r="B841" s="15"/>
    </row>
    <row r="842" ht="12.75">
      <c r="B842" s="15"/>
    </row>
    <row r="843" ht="12.75">
      <c r="B843" s="15"/>
    </row>
    <row r="844" ht="12.75">
      <c r="B844" s="15"/>
    </row>
    <row r="845" ht="12.75">
      <c r="B845" s="15"/>
    </row>
    <row r="846" ht="12.75">
      <c r="B846" s="15"/>
    </row>
    <row r="847" ht="12.75">
      <c r="B847" s="15"/>
    </row>
    <row r="848" ht="12.75">
      <c r="B848" s="15"/>
    </row>
    <row r="849" ht="12.75">
      <c r="B849" s="15"/>
    </row>
    <row r="850" ht="12.75">
      <c r="B850" s="15"/>
    </row>
    <row r="851" ht="12.75">
      <c r="B851" s="15"/>
    </row>
    <row r="852" ht="12.75">
      <c r="B852" s="15"/>
    </row>
    <row r="853" ht="12.75">
      <c r="B853" s="15"/>
    </row>
    <row r="854" ht="12.75">
      <c r="B854" s="15"/>
    </row>
    <row r="855" ht="12.75">
      <c r="B855" s="15"/>
    </row>
    <row r="856" ht="12.75">
      <c r="B856" s="15"/>
    </row>
    <row r="857" ht="12.75">
      <c r="B857" s="15"/>
    </row>
    <row r="858" ht="12.75">
      <c r="B858" s="15"/>
    </row>
    <row r="859" ht="12.75">
      <c r="B859" s="15"/>
    </row>
    <row r="860" ht="12.75">
      <c r="B860" s="15"/>
    </row>
    <row r="861" ht="12.75">
      <c r="B861" s="15"/>
    </row>
    <row r="862" ht="12.75">
      <c r="B862" s="15"/>
    </row>
    <row r="863" ht="12.75">
      <c r="B863" s="15"/>
    </row>
    <row r="864" ht="12.75">
      <c r="B864" s="15"/>
    </row>
    <row r="865" ht="12.75">
      <c r="B865" s="15"/>
    </row>
    <row r="866" ht="12.75">
      <c r="B866" s="15"/>
    </row>
    <row r="867" ht="12.75">
      <c r="B867" s="15"/>
    </row>
    <row r="868" ht="12.75">
      <c r="B868" s="15"/>
    </row>
    <row r="869" ht="12.75">
      <c r="B869" s="15"/>
    </row>
    <row r="870" ht="12.75">
      <c r="B870" s="15"/>
    </row>
    <row r="871" ht="12.75">
      <c r="B871" s="15"/>
    </row>
    <row r="872" ht="12.75">
      <c r="B872" s="15"/>
    </row>
    <row r="873" ht="12.75">
      <c r="B873" s="15"/>
    </row>
    <row r="874" ht="12.75">
      <c r="B874" s="15"/>
    </row>
    <row r="875" ht="12.75">
      <c r="B875" s="15"/>
    </row>
    <row r="876" ht="12.75">
      <c r="B876" s="15"/>
    </row>
    <row r="877" ht="12.75">
      <c r="B877" s="15"/>
    </row>
    <row r="878" ht="12.75">
      <c r="B878" s="15"/>
    </row>
    <row r="879" ht="12.75">
      <c r="B879" s="15"/>
    </row>
    <row r="880" ht="12.75">
      <c r="B880" s="15"/>
    </row>
    <row r="881" ht="12.75">
      <c r="B881" s="15"/>
    </row>
    <row r="882" ht="12.75">
      <c r="B882" s="15"/>
    </row>
    <row r="883" ht="12.75">
      <c r="B883" s="15"/>
    </row>
    <row r="884" ht="12.75">
      <c r="B884" s="15"/>
    </row>
    <row r="885" ht="12.75">
      <c r="B885" s="15"/>
    </row>
    <row r="886" ht="12.75">
      <c r="B886" s="15"/>
    </row>
    <row r="887" ht="12.75">
      <c r="B887" s="15"/>
    </row>
    <row r="888" ht="12.75">
      <c r="B888" s="15"/>
    </row>
    <row r="889" ht="12.75">
      <c r="B889" s="15"/>
    </row>
    <row r="890" ht="12.75">
      <c r="B890" s="15"/>
    </row>
    <row r="891" ht="12.75">
      <c r="B891" s="15"/>
    </row>
    <row r="892" ht="12.75">
      <c r="B892" s="15"/>
    </row>
    <row r="893" ht="12.75">
      <c r="B893" s="15"/>
    </row>
    <row r="894" ht="12.75">
      <c r="B894" s="15"/>
    </row>
    <row r="895" ht="12.75">
      <c r="B895" s="15"/>
    </row>
    <row r="896" ht="12.75">
      <c r="B896" s="15"/>
    </row>
    <row r="897" ht="12.75">
      <c r="B897" s="15"/>
    </row>
    <row r="898" ht="12.75">
      <c r="B898" s="15"/>
    </row>
    <row r="899" ht="12.75">
      <c r="B899" s="15"/>
    </row>
    <row r="900" ht="12.75">
      <c r="B900" s="15"/>
    </row>
    <row r="901" ht="12.75">
      <c r="B901" s="15"/>
    </row>
    <row r="902" ht="12.75">
      <c r="B902" s="15"/>
    </row>
    <row r="903" ht="12.75">
      <c r="B903" s="15"/>
    </row>
    <row r="904" ht="12.75">
      <c r="B904" s="15"/>
    </row>
    <row r="905" ht="12.75">
      <c r="B905" s="15"/>
    </row>
    <row r="906" ht="12.75">
      <c r="B906" s="15"/>
    </row>
    <row r="907" ht="12.75">
      <c r="B907" s="15"/>
    </row>
    <row r="908" ht="12.75">
      <c r="B908" s="15"/>
    </row>
    <row r="909" ht="12.75">
      <c r="B909" s="15"/>
    </row>
    <row r="910" ht="12.75">
      <c r="B910" s="15"/>
    </row>
    <row r="911" ht="12.75">
      <c r="B911" s="15"/>
    </row>
    <row r="912" ht="12.75">
      <c r="B912" s="15"/>
    </row>
    <row r="913" ht="12.75">
      <c r="B913" s="15"/>
    </row>
    <row r="914" ht="12.75">
      <c r="B914" s="15"/>
    </row>
    <row r="915" ht="12.75">
      <c r="B915" s="15"/>
    </row>
    <row r="916" ht="12.75">
      <c r="B916" s="15"/>
    </row>
    <row r="917" ht="12.75">
      <c r="B917" s="15"/>
    </row>
    <row r="918" ht="12.75">
      <c r="B918" s="15"/>
    </row>
    <row r="919" ht="12.75">
      <c r="B919" s="15"/>
    </row>
    <row r="920" ht="12.75">
      <c r="B920" s="15"/>
    </row>
    <row r="921" ht="12.75">
      <c r="B921" s="15"/>
    </row>
    <row r="922" ht="12.75">
      <c r="B922" s="15"/>
    </row>
    <row r="923" ht="12.75">
      <c r="B923" s="15"/>
    </row>
    <row r="924" ht="12.75">
      <c r="B924" s="15"/>
    </row>
    <row r="925" ht="12.75">
      <c r="B925" s="15"/>
    </row>
    <row r="926" ht="12.75">
      <c r="B926" s="15"/>
    </row>
    <row r="927" ht="12.75">
      <c r="B927" s="15"/>
    </row>
    <row r="928" ht="12.75">
      <c r="B928" s="15"/>
    </row>
    <row r="929" ht="12.75">
      <c r="B929" s="15"/>
    </row>
    <row r="930" ht="12.75">
      <c r="B930" s="15"/>
    </row>
    <row r="931" ht="12.75">
      <c r="B931" s="15"/>
    </row>
    <row r="932" ht="12.75">
      <c r="B932" s="15"/>
    </row>
    <row r="933" ht="12.75">
      <c r="B933" s="15"/>
    </row>
    <row r="934" ht="12.75">
      <c r="B934" s="15"/>
    </row>
    <row r="935" ht="12.75">
      <c r="B935" s="15"/>
    </row>
    <row r="936" ht="12.75">
      <c r="B936" s="15"/>
    </row>
    <row r="937" ht="12.75">
      <c r="B937" s="15"/>
    </row>
    <row r="938" ht="12.75">
      <c r="B938" s="15"/>
    </row>
    <row r="939" ht="12.75">
      <c r="B939" s="15"/>
    </row>
    <row r="940" ht="12.75">
      <c r="B940" s="15"/>
    </row>
    <row r="941" ht="12.75">
      <c r="B941" s="15"/>
    </row>
    <row r="942" ht="12.75">
      <c r="B942" s="15"/>
    </row>
    <row r="943" ht="12.75">
      <c r="B943" s="15"/>
    </row>
    <row r="944" ht="12.75">
      <c r="B944" s="15"/>
    </row>
    <row r="945" ht="12.75">
      <c r="B945" s="15"/>
    </row>
    <row r="946" ht="12.75">
      <c r="B946" s="15"/>
    </row>
    <row r="947" ht="12.75">
      <c r="B947" s="15"/>
    </row>
    <row r="948" ht="12.75">
      <c r="B948" s="15"/>
    </row>
    <row r="949" ht="12.75">
      <c r="B949" s="15"/>
    </row>
    <row r="950" ht="12.75">
      <c r="B950" s="15"/>
    </row>
    <row r="951" ht="12.75">
      <c r="B951" s="15"/>
    </row>
    <row r="952" ht="12.75">
      <c r="B952" s="15"/>
    </row>
    <row r="953" ht="12.75">
      <c r="B953" s="15"/>
    </row>
    <row r="954" ht="12.75">
      <c r="B954" s="15"/>
    </row>
    <row r="955" ht="12.75">
      <c r="B955" s="15"/>
    </row>
    <row r="956" ht="12.75">
      <c r="B956" s="15"/>
    </row>
    <row r="957" ht="12.75">
      <c r="B957" s="15"/>
    </row>
    <row r="958" ht="12.75">
      <c r="B958" s="15"/>
    </row>
    <row r="959" ht="12.75">
      <c r="B959" s="15"/>
    </row>
    <row r="960" ht="12.75">
      <c r="B960" s="15"/>
    </row>
    <row r="961" ht="12.75">
      <c r="B961" s="15"/>
    </row>
    <row r="962" ht="12.75">
      <c r="B962" s="15"/>
    </row>
    <row r="963" ht="12.75">
      <c r="B963" s="15"/>
    </row>
    <row r="964" ht="12.75">
      <c r="B964" s="15"/>
    </row>
    <row r="965" ht="12.75">
      <c r="B965" s="15"/>
    </row>
    <row r="966" ht="12.75">
      <c r="B966" s="15"/>
    </row>
    <row r="967" ht="12.75">
      <c r="B967" s="15"/>
    </row>
    <row r="968" ht="12.75">
      <c r="B968" s="15"/>
    </row>
    <row r="969" ht="12.75">
      <c r="B969" s="15"/>
    </row>
    <row r="970" ht="12.75">
      <c r="B970" s="15"/>
    </row>
    <row r="971" ht="12.75">
      <c r="B971" s="15"/>
    </row>
    <row r="972" ht="12.75">
      <c r="B972" s="15"/>
    </row>
    <row r="973" ht="12.75">
      <c r="B973" s="15"/>
    </row>
    <row r="974" ht="12.75">
      <c r="B974" s="15"/>
    </row>
    <row r="975" ht="12.75">
      <c r="B975" s="15"/>
    </row>
    <row r="976" ht="12.75">
      <c r="B976" s="15"/>
    </row>
    <row r="977" ht="12.75">
      <c r="B977" s="15"/>
    </row>
    <row r="978" ht="12.75">
      <c r="B978" s="15"/>
    </row>
    <row r="979" ht="12.75">
      <c r="B979" s="15"/>
    </row>
    <row r="980" ht="12.75">
      <c r="B980" s="15"/>
    </row>
    <row r="981" ht="12.75">
      <c r="B981" s="15"/>
    </row>
    <row r="982" ht="12.75">
      <c r="B982" s="15"/>
    </row>
    <row r="983" ht="12.75">
      <c r="B983" s="15"/>
    </row>
    <row r="984" ht="12.75">
      <c r="B984" s="15"/>
    </row>
    <row r="985" ht="12.75">
      <c r="B985" s="15"/>
    </row>
    <row r="986" ht="12.75">
      <c r="B986" s="15"/>
    </row>
    <row r="987" ht="12.75">
      <c r="B987" s="15"/>
    </row>
    <row r="988" ht="12.75">
      <c r="B988" s="15"/>
    </row>
    <row r="989" ht="12.75">
      <c r="B989" s="15"/>
    </row>
    <row r="990" ht="12.75">
      <c r="B990" s="15"/>
    </row>
    <row r="991" ht="12.75">
      <c r="B991" s="15"/>
    </row>
    <row r="992" ht="12.75">
      <c r="B992" s="15"/>
    </row>
    <row r="993" ht="12.75">
      <c r="B993" s="15"/>
    </row>
    <row r="994" ht="12.75">
      <c r="B994" s="15"/>
    </row>
    <row r="995" ht="12.75">
      <c r="B995" s="15"/>
    </row>
    <row r="996" ht="12.75">
      <c r="B996" s="15"/>
    </row>
    <row r="997" ht="12.75">
      <c r="B997" s="15"/>
    </row>
    <row r="998" ht="12.75">
      <c r="B998" s="15"/>
    </row>
    <row r="999" ht="12.75">
      <c r="B999" s="15"/>
    </row>
    <row r="1000" ht="12.75">
      <c r="B1000" s="15"/>
    </row>
    <row r="1001" ht="12.75">
      <c r="B1001" s="15"/>
    </row>
    <row r="1002" ht="12.75">
      <c r="B1002" s="15"/>
    </row>
    <row r="1003" ht="12.75">
      <c r="B1003" s="15"/>
    </row>
    <row r="1004" ht="12.75">
      <c r="B1004" s="15"/>
    </row>
    <row r="1005" ht="12.75">
      <c r="B1005" s="15"/>
    </row>
    <row r="1006" ht="12.75">
      <c r="B1006" s="15"/>
    </row>
    <row r="1007" ht="12.75">
      <c r="B1007" s="15"/>
    </row>
    <row r="1008" ht="12.75">
      <c r="B1008" s="15"/>
    </row>
    <row r="1009" ht="12.75">
      <c r="B1009" s="15"/>
    </row>
    <row r="1010" ht="12.75">
      <c r="B1010" s="15"/>
    </row>
    <row r="1011" ht="12.75">
      <c r="B1011" s="15"/>
    </row>
    <row r="1012" ht="12.75">
      <c r="B1012" s="15"/>
    </row>
    <row r="1013" ht="12.75">
      <c r="B1013" s="15"/>
    </row>
    <row r="1014" ht="12.75">
      <c r="B1014" s="15"/>
    </row>
    <row r="1015" ht="12.75">
      <c r="B1015" s="15"/>
    </row>
    <row r="1016" ht="12.75">
      <c r="B1016" s="15"/>
    </row>
    <row r="1017" ht="12.75">
      <c r="B1017" s="15"/>
    </row>
    <row r="1018" ht="12.75">
      <c r="B1018" s="15"/>
    </row>
    <row r="1019" ht="12.75">
      <c r="B1019" s="15"/>
    </row>
    <row r="1020" ht="12.75">
      <c r="B1020" s="15"/>
    </row>
    <row r="1021" ht="12.75">
      <c r="B1021" s="15"/>
    </row>
    <row r="1022" ht="12.75">
      <c r="B1022" s="15"/>
    </row>
    <row r="1023" ht="12.75">
      <c r="B1023" s="15"/>
    </row>
    <row r="1024" ht="12.75">
      <c r="B1024" s="15"/>
    </row>
    <row r="1025" ht="12.75">
      <c r="B1025" s="15"/>
    </row>
    <row r="1026" ht="12.75">
      <c r="B1026" s="15"/>
    </row>
    <row r="1027" ht="12.75">
      <c r="B1027" s="15"/>
    </row>
    <row r="1028" ht="12.75">
      <c r="B1028" s="15"/>
    </row>
    <row r="1029" ht="12.75">
      <c r="B1029" s="15"/>
    </row>
    <row r="1030" ht="12.75">
      <c r="B1030" s="15"/>
    </row>
    <row r="1031" ht="12.75">
      <c r="B1031" s="15"/>
    </row>
    <row r="1032" ht="12.75">
      <c r="B1032" s="15"/>
    </row>
    <row r="1033" ht="12.75">
      <c r="B1033" s="15"/>
    </row>
    <row r="1034" ht="12.75">
      <c r="B1034" s="15"/>
    </row>
    <row r="1035" ht="12.75">
      <c r="B1035" s="15"/>
    </row>
    <row r="1036" ht="12.75">
      <c r="B1036" s="15"/>
    </row>
    <row r="1037" ht="12.75">
      <c r="B1037" s="15"/>
    </row>
    <row r="1038" ht="12.75">
      <c r="B1038" s="15"/>
    </row>
    <row r="1039" ht="12.75">
      <c r="B1039" s="15"/>
    </row>
    <row r="1040" ht="12.75">
      <c r="B1040" s="15"/>
    </row>
    <row r="1041" ht="12.75">
      <c r="B1041" s="15"/>
    </row>
    <row r="1042" ht="12.75">
      <c r="B1042" s="15"/>
    </row>
    <row r="1043" ht="12.75">
      <c r="B1043" s="15"/>
    </row>
    <row r="1044" ht="12.75">
      <c r="B1044" s="15"/>
    </row>
    <row r="1045" ht="12.75">
      <c r="B1045" s="15"/>
    </row>
    <row r="1046" ht="12.75">
      <c r="B1046" s="15"/>
    </row>
    <row r="1047" ht="12.75">
      <c r="B1047" s="15"/>
    </row>
    <row r="1048" ht="12.75">
      <c r="B1048" s="15"/>
    </row>
    <row r="1049" ht="12.75">
      <c r="B1049" s="15"/>
    </row>
    <row r="1050" ht="12.75">
      <c r="B1050" s="15"/>
    </row>
    <row r="1051" ht="12.75">
      <c r="B1051" s="15"/>
    </row>
    <row r="1052" ht="12.75">
      <c r="B1052" s="15"/>
    </row>
    <row r="1053" ht="12.75">
      <c r="B1053" s="15"/>
    </row>
    <row r="1054" ht="12.75">
      <c r="B1054" s="15"/>
    </row>
    <row r="1055" ht="12.75">
      <c r="B1055" s="15"/>
    </row>
    <row r="1056" ht="12.75">
      <c r="B1056" s="15"/>
    </row>
    <row r="1057" ht="12.75">
      <c r="B1057" s="15"/>
    </row>
    <row r="1058" ht="12.75">
      <c r="B1058" s="15"/>
    </row>
    <row r="1059" ht="12.75">
      <c r="B1059" s="15"/>
    </row>
    <row r="1060" ht="12.75">
      <c r="B1060" s="15"/>
    </row>
    <row r="1061" ht="12.75">
      <c r="B1061" s="15"/>
    </row>
    <row r="1062" ht="12.75">
      <c r="B1062" s="15"/>
    </row>
    <row r="1063" ht="12.75">
      <c r="B1063" s="15"/>
    </row>
    <row r="1064" ht="12.75">
      <c r="B1064" s="15"/>
    </row>
    <row r="1065" ht="12.75">
      <c r="B1065" s="15"/>
    </row>
    <row r="1066" ht="12.75">
      <c r="B1066" s="15"/>
    </row>
    <row r="1067" ht="12.75">
      <c r="B1067" s="15"/>
    </row>
    <row r="1068" ht="12.75">
      <c r="B1068" s="15"/>
    </row>
    <row r="1069" ht="12.75">
      <c r="B1069" s="15"/>
    </row>
    <row r="1070" ht="12.75">
      <c r="B1070" s="15"/>
    </row>
    <row r="1071" ht="12.75">
      <c r="B1071" s="15"/>
    </row>
    <row r="1072" ht="12.75">
      <c r="B1072" s="15"/>
    </row>
    <row r="1073" ht="12.75">
      <c r="B1073" s="15"/>
    </row>
    <row r="1074" ht="12.75">
      <c r="B1074" s="15"/>
    </row>
    <row r="1075" ht="12.75">
      <c r="B1075" s="15"/>
    </row>
    <row r="1076" ht="12.75">
      <c r="B1076" s="15"/>
    </row>
    <row r="1077" ht="12.75">
      <c r="B1077" s="15"/>
    </row>
    <row r="1078" ht="12.75">
      <c r="B1078" s="15"/>
    </row>
    <row r="1079" ht="12.75">
      <c r="B1079" s="15"/>
    </row>
    <row r="1080" ht="12.75">
      <c r="B1080" s="15"/>
    </row>
    <row r="1081" ht="12.75">
      <c r="B1081" s="15"/>
    </row>
    <row r="1082" ht="12.75">
      <c r="B1082" s="15"/>
    </row>
    <row r="1083" ht="12.75">
      <c r="B1083" s="15"/>
    </row>
    <row r="1084" ht="12.75">
      <c r="B1084" s="15"/>
    </row>
    <row r="1085" ht="12.75">
      <c r="B1085" s="15"/>
    </row>
    <row r="1086" ht="12.75">
      <c r="B1086" s="15"/>
    </row>
    <row r="1087" ht="12.75">
      <c r="B1087" s="15"/>
    </row>
    <row r="1088" ht="12.75">
      <c r="B1088" s="15"/>
    </row>
    <row r="1089" ht="12.75">
      <c r="B1089" s="15"/>
    </row>
    <row r="1090" ht="12.75">
      <c r="B1090" s="15"/>
    </row>
    <row r="1091" ht="12.75">
      <c r="B1091" s="15"/>
    </row>
    <row r="1092" ht="12.75">
      <c r="B1092" s="15"/>
    </row>
    <row r="1093" ht="12.75">
      <c r="B1093" s="15"/>
    </row>
    <row r="1094" ht="12.75">
      <c r="B1094" s="15"/>
    </row>
    <row r="1095" ht="12.75">
      <c r="B1095" s="15"/>
    </row>
    <row r="1096" ht="12.75">
      <c r="B1096" s="15"/>
    </row>
    <row r="1097" ht="12.75">
      <c r="B1097" s="15"/>
    </row>
    <row r="1098" ht="12.75">
      <c r="B1098" s="15"/>
    </row>
    <row r="1099" ht="12.75">
      <c r="B1099" s="15"/>
    </row>
    <row r="1100" ht="12.75">
      <c r="B1100" s="15"/>
    </row>
    <row r="1101" ht="12.75">
      <c r="B1101" s="15"/>
    </row>
    <row r="1102" ht="12.75">
      <c r="B1102" s="15"/>
    </row>
    <row r="1103" ht="12.75">
      <c r="B1103" s="15"/>
    </row>
    <row r="1104" ht="12.75">
      <c r="B1104" s="15"/>
    </row>
    <row r="1105" ht="12.75">
      <c r="B1105" s="15"/>
    </row>
    <row r="1106" ht="12.75">
      <c r="B1106" s="15"/>
    </row>
    <row r="1107" ht="12.75">
      <c r="B1107" s="15"/>
    </row>
    <row r="1108" ht="12.75">
      <c r="B1108" s="15"/>
    </row>
    <row r="1109" ht="12.75">
      <c r="B1109" s="15"/>
    </row>
    <row r="1110" ht="12.75">
      <c r="B1110" s="15"/>
    </row>
    <row r="1111" ht="12.75">
      <c r="B1111" s="15"/>
    </row>
    <row r="1112" ht="12.75">
      <c r="B1112" s="15"/>
    </row>
    <row r="1113" ht="12.75">
      <c r="B1113" s="15"/>
    </row>
    <row r="1114" ht="12.75">
      <c r="B1114" s="15"/>
    </row>
    <row r="1115" ht="12.75">
      <c r="B1115" s="15"/>
    </row>
    <row r="1116" ht="12.75">
      <c r="B1116" s="15"/>
    </row>
    <row r="1117" ht="12.75">
      <c r="B1117" s="15"/>
    </row>
    <row r="1118" ht="12.75">
      <c r="B1118" s="15"/>
    </row>
    <row r="1119" ht="12.75">
      <c r="B1119" s="15"/>
    </row>
    <row r="1120" ht="12.75">
      <c r="B1120" s="15"/>
    </row>
    <row r="1121" ht="12.75">
      <c r="B1121" s="15"/>
    </row>
    <row r="1122" ht="12.75">
      <c r="B1122" s="15"/>
    </row>
    <row r="1123" ht="12.75">
      <c r="B1123" s="15"/>
    </row>
    <row r="1124" ht="12.75">
      <c r="B1124" s="15"/>
    </row>
    <row r="1125" ht="12.75">
      <c r="B1125" s="15"/>
    </row>
    <row r="1126" ht="12.75">
      <c r="B1126" s="15"/>
    </row>
    <row r="1127" ht="12.75">
      <c r="B1127" s="15"/>
    </row>
    <row r="1128" ht="12.75">
      <c r="B1128" s="15"/>
    </row>
    <row r="1129" ht="12.75">
      <c r="B1129" s="15"/>
    </row>
    <row r="1130" ht="12.75">
      <c r="B1130" s="15"/>
    </row>
    <row r="1131" ht="12.75">
      <c r="B1131" s="15"/>
    </row>
    <row r="1132" ht="12.75">
      <c r="B1132" s="15"/>
    </row>
    <row r="1133" ht="12.75">
      <c r="B1133" s="15"/>
    </row>
    <row r="1134" ht="12.75">
      <c r="B1134" s="15"/>
    </row>
    <row r="1135" ht="12.75">
      <c r="B1135" s="15"/>
    </row>
    <row r="1136" ht="12.75">
      <c r="B1136" s="15"/>
    </row>
    <row r="1137" ht="12.75">
      <c r="B1137" s="15"/>
    </row>
    <row r="1138" ht="12.75">
      <c r="B1138" s="15"/>
    </row>
    <row r="1139" ht="12.75">
      <c r="B1139" s="15"/>
    </row>
    <row r="1140" ht="12.75">
      <c r="B1140" s="15"/>
    </row>
    <row r="1141" ht="12.75">
      <c r="B1141" s="15"/>
    </row>
    <row r="1142" ht="12.75">
      <c r="B1142" s="15"/>
    </row>
    <row r="1143" ht="12.75">
      <c r="B1143" s="15"/>
    </row>
    <row r="1144" ht="12.75">
      <c r="B1144" s="15"/>
    </row>
    <row r="1145" ht="12.75">
      <c r="B1145" s="15"/>
    </row>
    <row r="1146" ht="12.75">
      <c r="B1146" s="15"/>
    </row>
    <row r="1147" ht="12.75">
      <c r="B1147" s="15"/>
    </row>
    <row r="1148" ht="12.75">
      <c r="B1148" s="15"/>
    </row>
    <row r="1149" ht="12.75">
      <c r="B1149" s="15"/>
    </row>
    <row r="1150" ht="12.75">
      <c r="B1150" s="15"/>
    </row>
    <row r="1151" ht="12.75">
      <c r="B1151" s="15"/>
    </row>
    <row r="1152" ht="12.75">
      <c r="B1152" s="15"/>
    </row>
    <row r="1153" ht="12.75">
      <c r="B1153" s="15"/>
    </row>
    <row r="1154" ht="12.75">
      <c r="B1154" s="15"/>
    </row>
    <row r="1155" ht="12.75">
      <c r="B1155" s="15"/>
    </row>
    <row r="1156" ht="12.75">
      <c r="B1156" s="15"/>
    </row>
    <row r="1157" ht="12.75">
      <c r="B1157" s="15"/>
    </row>
    <row r="1158" ht="12.75">
      <c r="B1158" s="15"/>
    </row>
    <row r="1159" ht="12.75">
      <c r="B1159" s="15"/>
    </row>
    <row r="1160" ht="12.75">
      <c r="B1160" s="15"/>
    </row>
    <row r="1161" ht="12.75">
      <c r="B1161" s="15"/>
    </row>
    <row r="1162" ht="12.75">
      <c r="B1162" s="15"/>
    </row>
    <row r="1163" ht="12.75">
      <c r="B1163" s="15"/>
    </row>
    <row r="1164" ht="12.75">
      <c r="B1164" s="15"/>
    </row>
    <row r="1165" ht="12.75">
      <c r="B1165" s="15"/>
    </row>
    <row r="1166" ht="12.75">
      <c r="B1166" s="15"/>
    </row>
    <row r="1167" ht="12.75">
      <c r="B1167" s="15"/>
    </row>
    <row r="1168" ht="12.75">
      <c r="B1168" s="15"/>
    </row>
    <row r="1169" ht="12.75">
      <c r="B1169" s="15"/>
    </row>
    <row r="1170" ht="12.75">
      <c r="B1170" s="15"/>
    </row>
    <row r="1171" ht="12.75">
      <c r="B1171" s="15"/>
    </row>
    <row r="1172" ht="12.75">
      <c r="B1172" s="15"/>
    </row>
    <row r="1173" ht="12.75">
      <c r="B1173" s="15"/>
    </row>
    <row r="1174" ht="12.75">
      <c r="B1174" s="15"/>
    </row>
    <row r="1175" ht="12.75">
      <c r="B1175" s="15"/>
    </row>
    <row r="1176" ht="12.75">
      <c r="B1176" s="15"/>
    </row>
    <row r="1177" ht="12.75">
      <c r="B1177" s="15"/>
    </row>
    <row r="1178" ht="12.75">
      <c r="B1178" s="15"/>
    </row>
    <row r="1179" ht="12.75">
      <c r="B1179" s="15"/>
    </row>
    <row r="1180" ht="12.75">
      <c r="B1180" s="15"/>
    </row>
    <row r="1181" ht="12.75">
      <c r="B1181" s="15"/>
    </row>
    <row r="1182" ht="12.75">
      <c r="B1182" s="15"/>
    </row>
    <row r="1183" ht="12.75">
      <c r="B1183" s="15"/>
    </row>
    <row r="1184" ht="12.75">
      <c r="B1184" s="15"/>
    </row>
    <row r="1185" ht="12.75">
      <c r="B1185" s="15"/>
    </row>
    <row r="1186" ht="12.75">
      <c r="B1186" s="15"/>
    </row>
    <row r="1187" ht="12.75">
      <c r="B1187" s="15"/>
    </row>
    <row r="1188" ht="12.75">
      <c r="B1188" s="15"/>
    </row>
    <row r="1189" ht="12.75">
      <c r="B1189" s="15"/>
    </row>
    <row r="1190" ht="12.75">
      <c r="B1190" s="15"/>
    </row>
    <row r="1191" ht="12.75">
      <c r="B1191" s="15"/>
    </row>
    <row r="1192" ht="12.75">
      <c r="B1192" s="15"/>
    </row>
    <row r="1193" ht="12.75">
      <c r="B1193" s="15"/>
    </row>
    <row r="1194" ht="12.75">
      <c r="B1194" s="15"/>
    </row>
    <row r="1195" ht="12.75">
      <c r="B1195" s="15"/>
    </row>
    <row r="1196" ht="12.75">
      <c r="B1196" s="15"/>
    </row>
    <row r="1197" ht="12.75">
      <c r="B1197" s="15"/>
    </row>
    <row r="1198" ht="12.75">
      <c r="B1198" s="15"/>
    </row>
    <row r="1199" ht="12.75">
      <c r="B1199" s="15"/>
    </row>
    <row r="1200" ht="12.75">
      <c r="B1200" s="15"/>
    </row>
    <row r="1201" ht="12.75">
      <c r="B1201" s="15"/>
    </row>
    <row r="1202" ht="12.75">
      <c r="B1202" s="15"/>
    </row>
    <row r="1203" ht="12.75">
      <c r="B1203" s="15"/>
    </row>
    <row r="1204" ht="12.75">
      <c r="B1204" s="15"/>
    </row>
    <row r="1205" ht="12.75">
      <c r="B1205" s="15"/>
    </row>
    <row r="1206" ht="12.75">
      <c r="B1206" s="15"/>
    </row>
    <row r="1207" ht="12.75">
      <c r="B1207" s="15"/>
    </row>
    <row r="1208" ht="12.75">
      <c r="B1208" s="15"/>
    </row>
    <row r="1209" ht="12.75">
      <c r="B1209" s="15"/>
    </row>
    <row r="1210" ht="12.75">
      <c r="B1210" s="15"/>
    </row>
    <row r="1211" ht="12.75">
      <c r="B1211" s="15"/>
    </row>
    <row r="1212" ht="12.75">
      <c r="B1212" s="15"/>
    </row>
    <row r="1213" ht="12.75">
      <c r="B1213" s="15"/>
    </row>
    <row r="1214" ht="12.75">
      <c r="B1214" s="15"/>
    </row>
    <row r="1215" ht="12.75">
      <c r="B1215" s="15"/>
    </row>
    <row r="1216" ht="12.75">
      <c r="B1216" s="15"/>
    </row>
    <row r="1217" ht="12.75">
      <c r="B1217" s="15"/>
    </row>
    <row r="1218" ht="12.75">
      <c r="B1218" s="15"/>
    </row>
    <row r="1219" ht="12.75">
      <c r="B1219" s="15"/>
    </row>
    <row r="1220" ht="12.75">
      <c r="B1220" s="15"/>
    </row>
    <row r="1221" ht="12.75">
      <c r="B1221" s="15"/>
    </row>
    <row r="1222" ht="12.75">
      <c r="B1222" s="15"/>
    </row>
    <row r="1223" ht="12.75">
      <c r="B1223" s="15"/>
    </row>
    <row r="1224" ht="12.75">
      <c r="B1224" s="15"/>
    </row>
    <row r="1225" ht="12.75">
      <c r="B1225" s="15"/>
    </row>
    <row r="1226" ht="12.75">
      <c r="B1226" s="15"/>
    </row>
    <row r="1227" ht="12.75">
      <c r="B1227" s="15"/>
    </row>
    <row r="1228" ht="12.75">
      <c r="B1228" s="15"/>
    </row>
    <row r="1229" ht="12.75">
      <c r="B1229" s="15"/>
    </row>
    <row r="1230" ht="12.75">
      <c r="B1230" s="15"/>
    </row>
    <row r="1231" ht="12.75">
      <c r="B1231" s="15"/>
    </row>
    <row r="1232" ht="12.75">
      <c r="B1232" s="15"/>
    </row>
    <row r="1233" ht="12.75">
      <c r="B1233" s="15"/>
    </row>
    <row r="1234" ht="12.75">
      <c r="B1234" s="15"/>
    </row>
  </sheetData>
  <sheetProtection password="ECAE" sheet="1" objects="1" scenarios="1"/>
  <autoFilter ref="A7:D191"/>
  <mergeCells count="6">
    <mergeCell ref="A2:G2"/>
    <mergeCell ref="C1:E1"/>
    <mergeCell ref="A191:B191"/>
    <mergeCell ref="A4:B4"/>
    <mergeCell ref="C4:E4"/>
    <mergeCell ref="E5:F5"/>
  </mergeCells>
  <conditionalFormatting sqref="G5 C4:E4">
    <cfRule type="expression" priority="1" dxfId="0" stopIfTrue="1">
      <formula>ADDRESS(ROW(),COLUMN())=CelulaAtiva</formula>
    </cfRule>
  </conditionalFormatting>
  <conditionalFormatting sqref="A8:A190">
    <cfRule type="expression" priority="2" dxfId="1" stopIfTrue="1">
      <formula>ADDRESS(ROW(),COLUMN())=CelulaAtiva</formula>
    </cfRule>
  </conditionalFormatting>
  <dataValidations count="3">
    <dataValidation errorStyle="warning" allowBlank="1" showInputMessage="1" showErrorMessage="1" promptTitle="Calcular Até:" prompt="Não se esqueça de atualizar mensalmente a tabela IGPM-FGV. " sqref="G5"/>
    <dataValidation allowBlank="1" showInputMessage="1" showErrorMessage="1" prompt="Digite o nome da Empresa ou pessoa física" sqref="C4:E4"/>
    <dataValidation type="decimal" allowBlank="1" showInputMessage="1" showErrorMessage="1" promptTitle="Versão Shareware" prompt="Valor máximo nessa versão: R$ 260,00" errorTitle="Versão shareware - máximo R$ 260" error="Adquira esse sistema sem limitações por apenas R$ 25,00, faça o seu pedido pelos e-mails edisoares@yahoo.com.br ou edi@edicarlos.com.br ou pelo telefone (71) 9911-6476" sqref="B8:B190">
      <formula1>0</formula1>
      <formula2>260</formula2>
    </dataValidation>
  </dataValidations>
  <hyperlinks>
    <hyperlink ref="H6" location="DadosparaCompra!A1" display="Comprar"/>
  </hyperlinks>
  <printOptions/>
  <pageMargins left="0.25" right="0.29" top="0.49" bottom="1" header="0.33" footer="0.492125985"/>
  <pageSetup horizontalDpi="300" verticalDpi="300" orientation="landscape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2"/>
  <dimension ref="A1:M313"/>
  <sheetViews>
    <sheetView showGridLines="0" workbookViewId="0" topLeftCell="A1">
      <pane ySplit="2" topLeftCell="BM226" activePane="bottomLeft" state="frozen"/>
      <selection pane="topLeft" activeCell="A1" sqref="A1"/>
      <selection pane="bottomLeft" activeCell="B238" sqref="B238"/>
    </sheetView>
  </sheetViews>
  <sheetFormatPr defaultColWidth="9.140625" defaultRowHeight="15" customHeight="1"/>
  <cols>
    <col min="1" max="1" width="13.8515625" style="0" customWidth="1"/>
    <col min="2" max="2" width="10.8515625" style="10" bestFit="1" customWidth="1"/>
    <col min="3" max="3" width="23.00390625" style="21" customWidth="1"/>
    <col min="4" max="4" width="15.57421875" style="0" bestFit="1" customWidth="1"/>
    <col min="5" max="5" width="9.57421875" style="0" bestFit="1" customWidth="1"/>
    <col min="6" max="6" width="11.140625" style="0" bestFit="1" customWidth="1"/>
    <col min="7" max="7" width="10.7109375" style="0" bestFit="1" customWidth="1"/>
    <col min="13" max="13" width="10.140625" style="0" bestFit="1" customWidth="1"/>
  </cols>
  <sheetData>
    <row r="1" spans="1:9" ht="21.75" customHeight="1">
      <c r="A1" s="101" t="s">
        <v>9</v>
      </c>
      <c r="B1" s="101"/>
      <c r="C1" s="101"/>
      <c r="D1" s="101"/>
      <c r="E1" s="102"/>
      <c r="F1" s="102"/>
      <c r="G1" s="102"/>
      <c r="H1" s="102"/>
      <c r="I1" s="102"/>
    </row>
    <row r="2" spans="1:9" ht="19.5" customHeight="1">
      <c r="A2" s="6" t="s">
        <v>4</v>
      </c>
      <c r="B2" s="41" t="s">
        <v>7</v>
      </c>
      <c r="C2" s="43" t="s">
        <v>8</v>
      </c>
      <c r="D2" s="6"/>
      <c r="E2" s="102"/>
      <c r="F2" s="102"/>
      <c r="G2" s="102"/>
      <c r="H2" s="102"/>
      <c r="I2" s="102"/>
    </row>
    <row r="3" spans="1:9" ht="15" customHeight="1">
      <c r="A3" s="7">
        <v>32660</v>
      </c>
      <c r="B3" s="42">
        <v>19.89</v>
      </c>
      <c r="C3" s="44">
        <f>B3/100</f>
        <v>0.1989</v>
      </c>
      <c r="D3" s="68">
        <v>100</v>
      </c>
      <c r="E3" s="4"/>
      <c r="F3" s="72">
        <f>_XLL.DATAM(G3,2)</f>
        <v>39814</v>
      </c>
      <c r="G3" s="72">
        <f ca="1">(INDIRECT("a"&amp;COUNTA(B1:B1001)))</f>
        <v>39753</v>
      </c>
      <c r="H3" s="5"/>
      <c r="I3" s="5"/>
    </row>
    <row r="4" spans="1:9" ht="15" customHeight="1">
      <c r="A4" s="7">
        <v>32690</v>
      </c>
      <c r="B4" s="42">
        <v>35.91</v>
      </c>
      <c r="C4" s="44">
        <f aca="true" t="shared" si="0" ref="C4:C67">B4/100</f>
        <v>0.3591</v>
      </c>
      <c r="D4" s="68">
        <v>100</v>
      </c>
      <c r="E4" s="4"/>
      <c r="F4" s="5"/>
      <c r="G4" s="5"/>
      <c r="H4" s="5"/>
      <c r="I4" s="5"/>
    </row>
    <row r="5" spans="1:9" ht="15" customHeight="1">
      <c r="A5" s="7">
        <v>32721</v>
      </c>
      <c r="B5" s="42">
        <v>36.91</v>
      </c>
      <c r="C5" s="44">
        <f t="shared" si="0"/>
        <v>0.3691</v>
      </c>
      <c r="D5" s="68">
        <v>100</v>
      </c>
      <c r="E5" s="4"/>
      <c r="F5" s="5"/>
      <c r="G5" s="5"/>
      <c r="H5" s="5"/>
      <c r="I5" s="5"/>
    </row>
    <row r="6" spans="1:9" ht="15" customHeight="1">
      <c r="A6" s="7">
        <v>32752</v>
      </c>
      <c r="B6" s="42">
        <v>39.92</v>
      </c>
      <c r="C6" s="44">
        <f t="shared" si="0"/>
        <v>0.3992</v>
      </c>
      <c r="D6" s="68">
        <v>100</v>
      </c>
      <c r="E6" s="4"/>
      <c r="F6" s="5"/>
      <c r="G6" s="5"/>
      <c r="H6" s="5"/>
      <c r="I6" s="5"/>
    </row>
    <row r="7" spans="1:9" ht="15" customHeight="1">
      <c r="A7" s="7">
        <v>32782</v>
      </c>
      <c r="B7" s="42">
        <v>40.64</v>
      </c>
      <c r="C7" s="44">
        <f t="shared" si="0"/>
        <v>0.4064</v>
      </c>
      <c r="D7" s="68">
        <v>100</v>
      </c>
      <c r="E7" s="4"/>
      <c r="F7" s="5"/>
      <c r="G7" s="5"/>
      <c r="H7" s="5"/>
      <c r="I7" s="5"/>
    </row>
    <row r="8" spans="1:9" ht="15" customHeight="1">
      <c r="A8" s="7">
        <v>32813</v>
      </c>
      <c r="B8" s="42">
        <v>40.48</v>
      </c>
      <c r="C8" s="44">
        <f t="shared" si="0"/>
        <v>0.4048</v>
      </c>
      <c r="D8" s="68">
        <v>100</v>
      </c>
      <c r="E8" s="4"/>
      <c r="F8" s="5"/>
      <c r="G8" s="5"/>
      <c r="H8" s="5"/>
      <c r="I8" s="5"/>
    </row>
    <row r="9" spans="1:9" ht="15" customHeight="1">
      <c r="A9" s="7">
        <v>32843</v>
      </c>
      <c r="B9" s="42">
        <v>47.13</v>
      </c>
      <c r="C9" s="44">
        <f t="shared" si="0"/>
        <v>0.47130000000000005</v>
      </c>
      <c r="D9" s="68">
        <v>100</v>
      </c>
      <c r="E9" s="4"/>
      <c r="F9" s="5"/>
      <c r="G9" s="5"/>
      <c r="H9" s="5"/>
      <c r="I9" s="5"/>
    </row>
    <row r="10" spans="1:9" ht="15" customHeight="1">
      <c r="A10" s="7">
        <v>32874</v>
      </c>
      <c r="B10" s="42">
        <v>61.46</v>
      </c>
      <c r="C10" s="44">
        <f t="shared" si="0"/>
        <v>0.6146</v>
      </c>
      <c r="D10" s="68">
        <v>100</v>
      </c>
      <c r="E10" s="4"/>
      <c r="F10" s="5"/>
      <c r="G10" s="5"/>
      <c r="H10" s="5"/>
      <c r="I10" s="5"/>
    </row>
    <row r="11" spans="1:9" ht="15" customHeight="1">
      <c r="A11" s="7">
        <v>32905</v>
      </c>
      <c r="B11" s="42">
        <v>81.29</v>
      </c>
      <c r="C11" s="44">
        <f t="shared" si="0"/>
        <v>0.8129000000000001</v>
      </c>
      <c r="D11" s="8">
        <v>100</v>
      </c>
      <c r="E11" s="4"/>
      <c r="F11" s="5"/>
      <c r="G11" s="5"/>
      <c r="H11" s="5"/>
      <c r="I11" s="5"/>
    </row>
    <row r="12" spans="1:9" ht="15" customHeight="1">
      <c r="A12" s="7">
        <v>32933</v>
      </c>
      <c r="B12" s="42">
        <v>83.95</v>
      </c>
      <c r="C12" s="44">
        <f t="shared" si="0"/>
        <v>0.8395</v>
      </c>
      <c r="D12" s="8">
        <v>100</v>
      </c>
      <c r="E12" s="4"/>
      <c r="F12" s="5"/>
      <c r="G12" s="5"/>
      <c r="H12" s="5"/>
      <c r="I12" s="5"/>
    </row>
    <row r="13" spans="1:9" ht="15" customHeight="1">
      <c r="A13" s="7">
        <v>32964</v>
      </c>
      <c r="B13" s="42">
        <v>28.35</v>
      </c>
      <c r="C13" s="44">
        <f t="shared" si="0"/>
        <v>0.28350000000000003</v>
      </c>
      <c r="D13" s="8">
        <v>100</v>
      </c>
      <c r="E13" s="4"/>
      <c r="F13" s="5"/>
      <c r="G13" s="5"/>
      <c r="H13" s="5"/>
      <c r="I13" s="5"/>
    </row>
    <row r="14" spans="1:9" ht="15" customHeight="1">
      <c r="A14" s="7">
        <v>32994</v>
      </c>
      <c r="B14" s="42">
        <v>5.93</v>
      </c>
      <c r="C14" s="44">
        <f t="shared" si="0"/>
        <v>0.0593</v>
      </c>
      <c r="D14" s="8">
        <v>100</v>
      </c>
      <c r="E14" s="4"/>
      <c r="F14" s="5"/>
      <c r="G14" s="5"/>
      <c r="H14" s="5"/>
      <c r="I14" s="5"/>
    </row>
    <row r="15" spans="1:9" ht="15" customHeight="1">
      <c r="A15" s="7">
        <v>33025</v>
      </c>
      <c r="B15" s="42">
        <v>9.94</v>
      </c>
      <c r="C15" s="44">
        <f t="shared" si="0"/>
        <v>0.09939999999999999</v>
      </c>
      <c r="D15" s="8">
        <v>100</v>
      </c>
      <c r="E15" s="4"/>
      <c r="F15" s="5"/>
      <c r="G15" s="5"/>
      <c r="H15" s="5"/>
      <c r="I15" s="5"/>
    </row>
    <row r="16" spans="1:9" ht="15" customHeight="1">
      <c r="A16" s="7">
        <v>33055</v>
      </c>
      <c r="B16" s="42">
        <v>12.01</v>
      </c>
      <c r="C16" s="44">
        <f t="shared" si="0"/>
        <v>0.1201</v>
      </c>
      <c r="D16" s="8">
        <v>100</v>
      </c>
      <c r="E16" s="4"/>
      <c r="F16" s="5"/>
      <c r="G16" s="5"/>
      <c r="H16" s="5"/>
      <c r="I16" s="5"/>
    </row>
    <row r="17" spans="1:9" ht="15" customHeight="1">
      <c r="A17" s="7">
        <v>33086</v>
      </c>
      <c r="B17" s="42">
        <v>13.62</v>
      </c>
      <c r="C17" s="44">
        <f t="shared" si="0"/>
        <v>0.1362</v>
      </c>
      <c r="D17" s="8">
        <v>100</v>
      </c>
      <c r="E17" s="4"/>
      <c r="F17" s="5"/>
      <c r="G17" s="5"/>
      <c r="H17" s="5"/>
      <c r="I17" s="5"/>
    </row>
    <row r="18" spans="1:9" ht="15" customHeight="1">
      <c r="A18" s="7">
        <v>33117</v>
      </c>
      <c r="B18" s="42">
        <v>12.8</v>
      </c>
      <c r="C18" s="44">
        <f t="shared" si="0"/>
        <v>0.128</v>
      </c>
      <c r="D18" s="8">
        <v>100</v>
      </c>
      <c r="E18" s="4"/>
      <c r="F18" s="5"/>
      <c r="G18" s="5"/>
      <c r="H18" s="5"/>
      <c r="I18" s="5"/>
    </row>
    <row r="19" spans="1:9" ht="15" customHeight="1">
      <c r="A19" s="7">
        <v>33147</v>
      </c>
      <c r="B19" s="42">
        <v>12.97</v>
      </c>
      <c r="C19" s="44">
        <f t="shared" si="0"/>
        <v>0.1297</v>
      </c>
      <c r="D19" s="8">
        <v>100</v>
      </c>
      <c r="E19" s="4"/>
      <c r="F19" s="5"/>
      <c r="G19" s="5"/>
      <c r="H19" s="5"/>
      <c r="I19" s="5"/>
    </row>
    <row r="20" spans="1:9" ht="15" customHeight="1">
      <c r="A20" s="7">
        <v>33178</v>
      </c>
      <c r="B20" s="42">
        <v>16.86</v>
      </c>
      <c r="C20" s="44">
        <f t="shared" si="0"/>
        <v>0.1686</v>
      </c>
      <c r="D20" s="8">
        <v>100</v>
      </c>
      <c r="E20" s="4"/>
      <c r="F20" s="5"/>
      <c r="G20" s="5"/>
      <c r="H20" s="5"/>
      <c r="I20" s="5"/>
    </row>
    <row r="21" spans="1:9" ht="15" customHeight="1">
      <c r="A21" s="7">
        <v>33208</v>
      </c>
      <c r="B21" s="42">
        <v>18</v>
      </c>
      <c r="C21" s="44">
        <f t="shared" si="0"/>
        <v>0.18</v>
      </c>
      <c r="D21" s="8">
        <v>100</v>
      </c>
      <c r="E21" s="4"/>
      <c r="F21" s="5"/>
      <c r="G21" s="5"/>
      <c r="H21" s="5"/>
      <c r="I21" s="5"/>
    </row>
    <row r="22" spans="1:9" ht="15" customHeight="1">
      <c r="A22" s="7">
        <v>33239</v>
      </c>
      <c r="B22" s="42">
        <v>17.7</v>
      </c>
      <c r="C22" s="44">
        <f t="shared" si="0"/>
        <v>0.177</v>
      </c>
      <c r="D22" s="8">
        <v>100</v>
      </c>
      <c r="E22" s="4"/>
      <c r="F22" s="5"/>
      <c r="G22" s="5"/>
      <c r="H22" s="5"/>
      <c r="I22" s="5"/>
    </row>
    <row r="23" spans="1:9" ht="15" customHeight="1">
      <c r="A23" s="7">
        <v>33270</v>
      </c>
      <c r="B23" s="42">
        <v>21.02</v>
      </c>
      <c r="C23" s="44">
        <f t="shared" si="0"/>
        <v>0.2102</v>
      </c>
      <c r="D23" s="8">
        <v>100</v>
      </c>
      <c r="E23" s="4"/>
      <c r="F23" s="5"/>
      <c r="G23" s="5"/>
      <c r="H23" s="5"/>
      <c r="I23" s="5"/>
    </row>
    <row r="24" spans="1:9" ht="15" customHeight="1">
      <c r="A24" s="7">
        <v>33298</v>
      </c>
      <c r="B24" s="42">
        <v>9.19</v>
      </c>
      <c r="C24" s="44">
        <f t="shared" si="0"/>
        <v>0.0919</v>
      </c>
      <c r="D24" s="8">
        <f>_XLL.VFPLANO(100,$C$23:C23)</f>
        <v>121.02</v>
      </c>
      <c r="E24" s="4"/>
      <c r="F24" s="5"/>
      <c r="G24" s="5"/>
      <c r="H24" s="5"/>
      <c r="I24" s="5"/>
    </row>
    <row r="25" spans="1:9" ht="15" customHeight="1">
      <c r="A25" s="7">
        <v>33329</v>
      </c>
      <c r="B25" s="42">
        <v>7.81</v>
      </c>
      <c r="C25" s="44">
        <f t="shared" si="0"/>
        <v>0.0781</v>
      </c>
      <c r="D25" s="8">
        <f>_XLL.VFPLANO(100,$C$23:C24)</f>
        <v>132.141738</v>
      </c>
      <c r="E25" s="4"/>
      <c r="F25" s="5"/>
      <c r="G25" s="5"/>
      <c r="H25" s="5"/>
      <c r="I25" s="5"/>
    </row>
    <row r="26" spans="1:9" ht="15" customHeight="1">
      <c r="A26" s="7">
        <v>33359</v>
      </c>
      <c r="B26" s="42">
        <v>7.48</v>
      </c>
      <c r="C26" s="44">
        <f t="shared" si="0"/>
        <v>0.0748</v>
      </c>
      <c r="D26" s="8">
        <f>_XLL.VFPLANO(100,$C$23:C25)</f>
        <v>142.4620077378</v>
      </c>
      <c r="E26" s="4"/>
      <c r="F26" s="5"/>
      <c r="G26" s="5"/>
      <c r="H26" s="5"/>
      <c r="I26" s="5"/>
    </row>
    <row r="27" spans="1:9" ht="15" customHeight="1">
      <c r="A27" s="7">
        <v>33390</v>
      </c>
      <c r="B27" s="42">
        <v>8.48</v>
      </c>
      <c r="C27" s="44">
        <f t="shared" si="0"/>
        <v>0.0848</v>
      </c>
      <c r="D27" s="8">
        <f>_XLL.VFPLANO(100,$C$23:C26)</f>
        <v>153.11816591658746</v>
      </c>
      <c r="E27" s="4"/>
      <c r="F27" s="5"/>
      <c r="G27" s="5"/>
      <c r="H27" s="5"/>
      <c r="I27" s="5"/>
    </row>
    <row r="28" spans="1:9" ht="15" customHeight="1">
      <c r="A28" s="7">
        <v>33420</v>
      </c>
      <c r="B28" s="42">
        <v>13.22</v>
      </c>
      <c r="C28" s="44">
        <f t="shared" si="0"/>
        <v>0.1322</v>
      </c>
      <c r="D28" s="8">
        <f>_XLL.VFPLANO(100,$C$23:C27)</f>
        <v>166.10258638631407</v>
      </c>
      <c r="E28" s="4"/>
      <c r="F28" s="5"/>
      <c r="G28" s="5"/>
      <c r="H28" s="5"/>
      <c r="I28" s="5"/>
    </row>
    <row r="29" spans="1:9" ht="15" customHeight="1">
      <c r="A29" s="7">
        <v>33451</v>
      </c>
      <c r="B29" s="42">
        <v>15.25</v>
      </c>
      <c r="C29" s="44">
        <f t="shared" si="0"/>
        <v>0.1525</v>
      </c>
      <c r="D29" s="8">
        <f>_XLL.VFPLANO(100,$C$23:C28)</f>
        <v>188.06134830658482</v>
      </c>
      <c r="E29" s="4"/>
      <c r="F29" s="5"/>
      <c r="G29" s="5"/>
      <c r="H29" s="5"/>
      <c r="I29" s="5"/>
    </row>
    <row r="30" spans="1:9" ht="15" customHeight="1">
      <c r="A30" s="7">
        <v>33482</v>
      </c>
      <c r="B30" s="42">
        <v>14.93</v>
      </c>
      <c r="C30" s="44">
        <f t="shared" si="0"/>
        <v>0.1493</v>
      </c>
      <c r="D30" s="8">
        <f>_XLL.VFPLANO(100,$C$23:C29)</f>
        <v>216.74070392333903</v>
      </c>
      <c r="E30" s="4"/>
      <c r="F30" s="5"/>
      <c r="G30" s="5"/>
      <c r="H30" s="5"/>
      <c r="I30" s="5"/>
    </row>
    <row r="31" spans="1:9" ht="15" customHeight="1">
      <c r="A31" s="7">
        <v>33512</v>
      </c>
      <c r="B31" s="42">
        <v>22.63</v>
      </c>
      <c r="C31" s="44">
        <f t="shared" si="0"/>
        <v>0.2263</v>
      </c>
      <c r="D31" s="8">
        <f>_XLL.VFPLANO(100,$C$23:C30)</f>
        <v>249.10009101909355</v>
      </c>
      <c r="E31" s="4"/>
      <c r="F31" s="5"/>
      <c r="G31" s="5"/>
      <c r="H31" s="5"/>
      <c r="I31" s="5"/>
    </row>
    <row r="32" spans="1:9" ht="15" customHeight="1">
      <c r="A32" s="7">
        <v>33543</v>
      </c>
      <c r="B32" s="42">
        <v>25.62</v>
      </c>
      <c r="C32" s="44">
        <f t="shared" si="0"/>
        <v>0.2562</v>
      </c>
      <c r="D32" s="8">
        <f>_XLL.VFPLANO(100,$C$23:C31)</f>
        <v>305.4714416167144</v>
      </c>
      <c r="E32" s="4"/>
      <c r="F32" s="5"/>
      <c r="G32" s="5"/>
      <c r="H32" s="5"/>
      <c r="I32" s="5"/>
    </row>
    <row r="33" spans="1:9" ht="15" customHeight="1">
      <c r="A33" s="7">
        <v>33573</v>
      </c>
      <c r="B33" s="42">
        <v>23.63</v>
      </c>
      <c r="C33" s="44">
        <f t="shared" si="0"/>
        <v>0.23629999999999998</v>
      </c>
      <c r="D33" s="8">
        <f>_XLL.VFPLANO(100,$C$23:C32)</f>
        <v>383.73322495891665</v>
      </c>
      <c r="E33" s="4"/>
      <c r="F33" s="5"/>
      <c r="G33" s="5"/>
      <c r="H33" s="5"/>
      <c r="I33" s="5"/>
    </row>
    <row r="34" spans="1:9" ht="15" customHeight="1">
      <c r="A34" s="7">
        <v>33604</v>
      </c>
      <c r="B34" s="42">
        <v>23.56</v>
      </c>
      <c r="C34" s="44">
        <f t="shared" si="0"/>
        <v>0.23559999999999998</v>
      </c>
      <c r="D34" s="8">
        <f>_XLL.VFPLANO(100,$C$23:C33)</f>
        <v>474.40938601670865</v>
      </c>
      <c r="E34" s="4"/>
      <c r="F34" s="5"/>
      <c r="G34" s="5"/>
      <c r="H34" s="5"/>
      <c r="I34" s="5"/>
    </row>
    <row r="35" spans="1:9" ht="15" customHeight="1">
      <c r="A35" s="7">
        <v>33635</v>
      </c>
      <c r="B35" s="42">
        <v>27.86</v>
      </c>
      <c r="C35" s="44">
        <f t="shared" si="0"/>
        <v>0.2786</v>
      </c>
      <c r="D35" s="8">
        <f>_XLL.VFPLANO(100,$C$23:C34)</f>
        <v>586.1802373622452</v>
      </c>
      <c r="E35" s="4"/>
      <c r="F35" s="5"/>
      <c r="G35" s="5"/>
      <c r="H35" s="5"/>
      <c r="I35" s="5"/>
    </row>
    <row r="36" spans="1:9" ht="15" customHeight="1">
      <c r="A36" s="7">
        <v>33664</v>
      </c>
      <c r="B36" s="42">
        <v>21.39</v>
      </c>
      <c r="C36" s="44">
        <f t="shared" si="0"/>
        <v>0.2139</v>
      </c>
      <c r="D36" s="8">
        <f>_XLL.VFPLANO(100,$C$23:C35)</f>
        <v>749.4900514913667</v>
      </c>
      <c r="E36" s="4"/>
      <c r="F36" s="5"/>
      <c r="G36" s="5"/>
      <c r="H36" s="5"/>
      <c r="I36" s="5"/>
    </row>
    <row r="37" spans="1:9" ht="15" customHeight="1">
      <c r="A37" s="7">
        <v>33695</v>
      </c>
      <c r="B37" s="42">
        <v>19.94</v>
      </c>
      <c r="C37" s="44">
        <f t="shared" si="0"/>
        <v>0.19940000000000002</v>
      </c>
      <c r="D37" s="8">
        <f>_XLL.VFPLANO(100,$C$23:C36)</f>
        <v>909.8059735053699</v>
      </c>
      <c r="E37" s="4"/>
      <c r="F37" s="5"/>
      <c r="G37" s="5"/>
      <c r="H37" s="5"/>
      <c r="I37" s="5"/>
    </row>
    <row r="38" spans="1:9" ht="15" customHeight="1">
      <c r="A38" s="7">
        <v>33725</v>
      </c>
      <c r="B38" s="42">
        <v>20.43</v>
      </c>
      <c r="C38" s="44">
        <f t="shared" si="0"/>
        <v>0.2043</v>
      </c>
      <c r="D38" s="8">
        <f>_XLL.VFPLANO(100,$C$23:C37)</f>
        <v>1091.2212846223408</v>
      </c>
      <c r="E38" s="4"/>
      <c r="F38" s="5"/>
      <c r="G38" s="5"/>
      <c r="H38" s="5"/>
      <c r="I38" s="5"/>
    </row>
    <row r="39" spans="1:9" ht="15" customHeight="1">
      <c r="A39" s="7">
        <v>33756</v>
      </c>
      <c r="B39" s="42">
        <v>23.61</v>
      </c>
      <c r="C39" s="44">
        <f t="shared" si="0"/>
        <v>0.2361</v>
      </c>
      <c r="D39" s="8">
        <f>_XLL.VFPLANO(100,$C$23:C38)</f>
        <v>1314.1577930706849</v>
      </c>
      <c r="E39" s="4"/>
      <c r="F39" s="5"/>
      <c r="G39" s="5"/>
      <c r="H39" s="5"/>
      <c r="I39" s="5"/>
    </row>
    <row r="40" spans="1:9" ht="15" customHeight="1">
      <c r="A40" s="7">
        <v>33786</v>
      </c>
      <c r="B40" s="42">
        <v>21.84</v>
      </c>
      <c r="C40" s="44">
        <f t="shared" si="0"/>
        <v>0.2184</v>
      </c>
      <c r="D40" s="8">
        <f>_XLL.VFPLANO(100,$C$23:C39)</f>
        <v>1624.4304480146736</v>
      </c>
      <c r="E40" s="4"/>
      <c r="F40" s="5"/>
      <c r="G40" s="5"/>
      <c r="H40" s="5"/>
      <c r="I40" s="5"/>
    </row>
    <row r="41" spans="1:9" ht="15" customHeight="1">
      <c r="A41" s="7">
        <v>33817</v>
      </c>
      <c r="B41" s="42">
        <v>24.63</v>
      </c>
      <c r="C41" s="44">
        <f t="shared" si="0"/>
        <v>0.2463</v>
      </c>
      <c r="D41" s="8">
        <f>_XLL.VFPLANO(100,$C$23:C40)</f>
        <v>1979.2060578610783</v>
      </c>
      <c r="E41" s="4"/>
      <c r="F41" s="5"/>
      <c r="G41" s="5"/>
      <c r="H41" s="5"/>
      <c r="I41" s="5"/>
    </row>
    <row r="42" spans="1:9" ht="15" customHeight="1">
      <c r="A42" s="7">
        <v>33848</v>
      </c>
      <c r="B42" s="42">
        <v>25.27</v>
      </c>
      <c r="C42" s="44">
        <f t="shared" si="0"/>
        <v>0.2527</v>
      </c>
      <c r="D42" s="8">
        <f>_XLL.VFPLANO(100,$C$23:C41)</f>
        <v>2466.684509912262</v>
      </c>
      <c r="E42" s="4"/>
      <c r="F42" s="5"/>
      <c r="G42" s="5"/>
      <c r="H42" s="5"/>
      <c r="I42" s="5"/>
    </row>
    <row r="43" spans="1:9" ht="15" customHeight="1">
      <c r="A43" s="7">
        <v>33878</v>
      </c>
      <c r="B43" s="42">
        <v>26.76</v>
      </c>
      <c r="C43" s="44">
        <f t="shared" si="0"/>
        <v>0.2676</v>
      </c>
      <c r="D43" s="8">
        <f>_XLL.VFPLANO(100,$C$23:C42)</f>
        <v>3090.0156855670903</v>
      </c>
      <c r="E43" s="4"/>
      <c r="F43" s="5"/>
      <c r="G43" s="5"/>
      <c r="H43" s="5"/>
      <c r="I43" s="5"/>
    </row>
    <row r="44" spans="1:9" ht="15" customHeight="1">
      <c r="A44" s="7">
        <v>33909</v>
      </c>
      <c r="B44" s="42">
        <v>23.43</v>
      </c>
      <c r="C44" s="44">
        <f t="shared" si="0"/>
        <v>0.2343</v>
      </c>
      <c r="D44" s="8">
        <f>_XLL.VFPLANO(100,$C$23:C43)</f>
        <v>3916.9038830248437</v>
      </c>
      <c r="E44" s="4"/>
      <c r="F44" s="5"/>
      <c r="G44" s="5"/>
      <c r="H44" s="5"/>
      <c r="I44" s="5"/>
    </row>
    <row r="45" spans="1:9" ht="15" customHeight="1">
      <c r="A45" s="7">
        <v>33939</v>
      </c>
      <c r="B45" s="42">
        <v>25.08</v>
      </c>
      <c r="C45" s="44">
        <f t="shared" si="0"/>
        <v>0.25079999999999997</v>
      </c>
      <c r="D45" s="8">
        <f>_XLL.VFPLANO(100,$C$23:C44)</f>
        <v>4834.634462817565</v>
      </c>
      <c r="E45" s="4"/>
      <c r="F45" s="5"/>
      <c r="G45" s="5"/>
      <c r="H45" s="5"/>
      <c r="I45" s="5"/>
    </row>
    <row r="46" spans="1:9" ht="15" customHeight="1">
      <c r="A46" s="7">
        <v>33970</v>
      </c>
      <c r="B46" s="42">
        <v>25.83</v>
      </c>
      <c r="C46" s="44">
        <f t="shared" si="0"/>
        <v>0.2583</v>
      </c>
      <c r="D46" s="8">
        <f>_XLL.VFPLANO(100,$C$23:C45)</f>
        <v>6047.1607860922095</v>
      </c>
      <c r="E46" s="4"/>
      <c r="F46" s="5"/>
      <c r="G46" s="5"/>
      <c r="H46" s="5"/>
      <c r="I46" s="5"/>
    </row>
    <row r="47" spans="1:9" ht="15" customHeight="1">
      <c r="A47" s="7">
        <v>34001</v>
      </c>
      <c r="B47" s="42">
        <v>28.42</v>
      </c>
      <c r="C47" s="44">
        <f t="shared" si="0"/>
        <v>0.2842</v>
      </c>
      <c r="D47" s="8">
        <f>_XLL.VFPLANO(100,$C$23:C46)</f>
        <v>7609.142417139827</v>
      </c>
      <c r="E47" s="4"/>
      <c r="F47" s="5"/>
      <c r="G47" s="5"/>
      <c r="H47" s="5"/>
      <c r="I47" s="5"/>
    </row>
    <row r="48" spans="1:9" ht="15" customHeight="1">
      <c r="A48" s="7">
        <v>34029</v>
      </c>
      <c r="B48" s="42">
        <v>26.25</v>
      </c>
      <c r="C48" s="44">
        <f t="shared" si="0"/>
        <v>0.2625</v>
      </c>
      <c r="D48" s="8">
        <f>_XLL.VFPLANO(100,$C$23:C47)</f>
        <v>9771.660692090965</v>
      </c>
      <c r="E48" s="4"/>
      <c r="F48" s="5"/>
      <c r="G48" s="5"/>
      <c r="H48" s="5"/>
      <c r="I48" s="5"/>
    </row>
    <row r="49" spans="1:9" ht="15" customHeight="1">
      <c r="A49" s="7">
        <v>34060</v>
      </c>
      <c r="B49" s="42">
        <v>28.83</v>
      </c>
      <c r="C49" s="44">
        <f t="shared" si="0"/>
        <v>0.2883</v>
      </c>
      <c r="D49" s="8">
        <f>_XLL.VFPLANO(100,$C$23:C48)</f>
        <v>12336.721623764843</v>
      </c>
      <c r="E49" s="4"/>
      <c r="F49" s="5"/>
      <c r="G49" s="5"/>
      <c r="H49" s="5"/>
      <c r="I49" s="5"/>
    </row>
    <row r="50" spans="1:9" ht="15" customHeight="1">
      <c r="A50" s="7">
        <v>34090</v>
      </c>
      <c r="B50" s="42">
        <v>29.7</v>
      </c>
      <c r="C50" s="44">
        <f t="shared" si="0"/>
        <v>0.297</v>
      </c>
      <c r="D50" s="8">
        <f>_XLL.VFPLANO(100,$C$23:C49)</f>
        <v>15893.398467896246</v>
      </c>
      <c r="E50" s="4"/>
      <c r="F50" s="5"/>
      <c r="G50" s="5"/>
      <c r="H50" s="5"/>
      <c r="I50" s="5"/>
    </row>
    <row r="51" spans="1:9" ht="15" customHeight="1">
      <c r="A51" s="7">
        <v>34121</v>
      </c>
      <c r="B51" s="42">
        <v>31.49</v>
      </c>
      <c r="C51" s="44">
        <f t="shared" si="0"/>
        <v>0.31489999999999996</v>
      </c>
      <c r="D51" s="8">
        <f>_XLL.VFPLANO(100,$C$23:C50)</f>
        <v>20613.73781286143</v>
      </c>
      <c r="E51" s="4"/>
      <c r="F51" s="5"/>
      <c r="G51" s="5"/>
      <c r="H51" s="5"/>
      <c r="I51" s="5"/>
    </row>
    <row r="52" spans="1:9" ht="15" customHeight="1">
      <c r="A52" s="7">
        <v>34151</v>
      </c>
      <c r="B52" s="42">
        <v>31.25</v>
      </c>
      <c r="C52" s="44">
        <f t="shared" si="0"/>
        <v>0.3125</v>
      </c>
      <c r="D52" s="8">
        <f>_XLL.VFPLANO(100,$C$23:C51)</f>
        <v>27105.003850131492</v>
      </c>
      <c r="E52" s="4"/>
      <c r="F52" s="5"/>
      <c r="G52" s="5"/>
      <c r="H52" s="5"/>
      <c r="I52" s="5"/>
    </row>
    <row r="53" spans="1:9" ht="15" customHeight="1">
      <c r="A53" s="7">
        <v>34182</v>
      </c>
      <c r="B53" s="42">
        <v>31.79</v>
      </c>
      <c r="C53" s="44">
        <f t="shared" si="0"/>
        <v>0.3179</v>
      </c>
      <c r="D53" s="8">
        <f>_XLL.VFPLANO(100,$C$23:C52)/1000</f>
        <v>35.57531755329758</v>
      </c>
      <c r="E53" s="4"/>
      <c r="F53" s="5"/>
      <c r="G53" s="5"/>
      <c r="H53" s="5"/>
      <c r="I53" s="5"/>
    </row>
    <row r="54" spans="1:9" ht="15" customHeight="1">
      <c r="A54" s="7">
        <v>34213</v>
      </c>
      <c r="B54" s="42">
        <v>35.28</v>
      </c>
      <c r="C54" s="44">
        <f t="shared" si="0"/>
        <v>0.3528</v>
      </c>
      <c r="D54" s="8">
        <f>_XLL.VFPLANO(100,$C$23:C53)/1000</f>
        <v>46.884711003490885</v>
      </c>
      <c r="E54" s="4"/>
      <c r="F54" s="5"/>
      <c r="G54" s="5"/>
      <c r="H54" s="5"/>
      <c r="I54" s="5"/>
    </row>
    <row r="55" spans="1:9" ht="15" customHeight="1">
      <c r="A55" s="7">
        <v>34243</v>
      </c>
      <c r="B55" s="42">
        <v>35.04</v>
      </c>
      <c r="C55" s="44">
        <f t="shared" si="0"/>
        <v>0.3504</v>
      </c>
      <c r="D55" s="8">
        <f>_XLL.VFPLANO(100,$C$23:C54)/1000</f>
        <v>63.42563704552247</v>
      </c>
      <c r="E55" s="4"/>
      <c r="F55" s="5"/>
      <c r="G55" s="5"/>
      <c r="H55" s="5"/>
      <c r="I55" s="5"/>
    </row>
    <row r="56" spans="1:9" ht="15" customHeight="1">
      <c r="A56" s="7">
        <v>34274</v>
      </c>
      <c r="B56" s="42">
        <v>36.15</v>
      </c>
      <c r="C56" s="44">
        <f t="shared" si="0"/>
        <v>0.3615</v>
      </c>
      <c r="D56" s="8">
        <f>_XLL.VFPLANO(100,$C$23:C55)/1000</f>
        <v>85.64998026627354</v>
      </c>
      <c r="E56" s="4"/>
      <c r="F56" s="5"/>
      <c r="G56" s="5"/>
      <c r="H56" s="5"/>
      <c r="I56" s="5"/>
    </row>
    <row r="57" spans="1:9" ht="15" customHeight="1">
      <c r="A57" s="7">
        <v>34304</v>
      </c>
      <c r="B57" s="42">
        <v>38.32</v>
      </c>
      <c r="C57" s="44">
        <f t="shared" si="0"/>
        <v>0.3832</v>
      </c>
      <c r="D57" s="8">
        <f>_XLL.VFPLANO(100,$C$23:C56)/1000</f>
        <v>116.61244813253143</v>
      </c>
      <c r="E57" s="4"/>
      <c r="F57" s="5"/>
      <c r="G57" s="5"/>
      <c r="H57" s="5"/>
      <c r="I57" s="5"/>
    </row>
    <row r="58" spans="1:9" ht="15" customHeight="1">
      <c r="A58" s="7">
        <v>34335</v>
      </c>
      <c r="B58" s="42">
        <v>39.07</v>
      </c>
      <c r="C58" s="44">
        <f t="shared" si="0"/>
        <v>0.3907</v>
      </c>
      <c r="D58" s="8">
        <f>_XLL.VFPLANO(100,$C$23:C57)/1000</f>
        <v>161.29833825691745</v>
      </c>
      <c r="E58" s="4"/>
      <c r="F58" s="5"/>
      <c r="G58" s="5"/>
      <c r="H58" s="5"/>
      <c r="I58" s="5"/>
    </row>
    <row r="59" spans="1:9" ht="15" customHeight="1">
      <c r="A59" s="7">
        <v>34366</v>
      </c>
      <c r="B59" s="42">
        <v>40.78</v>
      </c>
      <c r="C59" s="44">
        <f t="shared" si="0"/>
        <v>0.4078</v>
      </c>
      <c r="D59" s="8">
        <f>_XLL.VFPLANO(100,$C$23:C58)/1000</f>
        <v>224.31759901389512</v>
      </c>
      <c r="E59" s="4"/>
      <c r="F59" s="5"/>
      <c r="G59" s="5"/>
      <c r="H59" s="5"/>
      <c r="I59" s="5"/>
    </row>
    <row r="60" spans="1:9" ht="15" customHeight="1">
      <c r="A60" s="7">
        <v>34394</v>
      </c>
      <c r="B60" s="42">
        <v>45.71</v>
      </c>
      <c r="C60" s="44">
        <f t="shared" si="0"/>
        <v>0.4571</v>
      </c>
      <c r="D60" s="8">
        <f>_XLL.VFPLANO(100,$C$23:C59)/1000</f>
        <v>315.7943158917615</v>
      </c>
      <c r="E60" s="4"/>
      <c r="F60" s="5"/>
      <c r="G60" s="5"/>
      <c r="H60" s="5"/>
      <c r="I60" s="5"/>
    </row>
    <row r="61" spans="1:9" ht="15" customHeight="1">
      <c r="A61" s="7">
        <v>34425</v>
      </c>
      <c r="B61" s="42">
        <v>40.91</v>
      </c>
      <c r="C61" s="44">
        <f t="shared" si="0"/>
        <v>0.40909999999999996</v>
      </c>
      <c r="D61" s="8">
        <f>_XLL.VFPLANO(100,$C$23:C60)/1000</f>
        <v>460.14389768588575</v>
      </c>
      <c r="E61" s="4"/>
      <c r="F61" s="5"/>
      <c r="G61" s="5"/>
      <c r="H61" s="5"/>
      <c r="I61" s="5"/>
    </row>
    <row r="62" spans="1:9" ht="15" customHeight="1">
      <c r="A62" s="7">
        <v>34455</v>
      </c>
      <c r="B62" s="42">
        <v>42.58</v>
      </c>
      <c r="C62" s="44">
        <f t="shared" si="0"/>
        <v>0.42579999999999996</v>
      </c>
      <c r="D62" s="8">
        <f>_XLL.VFPLANO(100,$C$23:C61)/1000</f>
        <v>648.3887662291816</v>
      </c>
      <c r="E62" s="4"/>
      <c r="F62" s="5"/>
      <c r="G62" s="5"/>
      <c r="H62" s="5"/>
      <c r="I62" s="5"/>
    </row>
    <row r="63" spans="1:9" ht="15" customHeight="1">
      <c r="A63" s="7">
        <v>34486</v>
      </c>
      <c r="B63" s="42">
        <v>45.21</v>
      </c>
      <c r="C63" s="44">
        <f t="shared" si="0"/>
        <v>0.4521</v>
      </c>
      <c r="D63" s="8">
        <f>_XLL.VFPLANO(100,$C$23:C62)/1000</f>
        <v>924.472702889567</v>
      </c>
      <c r="E63" s="4"/>
      <c r="F63" s="5"/>
      <c r="G63" s="5"/>
      <c r="H63" s="5"/>
      <c r="I63" s="5"/>
    </row>
    <row r="64" spans="1:9" ht="15" customHeight="1">
      <c r="A64" s="7">
        <v>34516</v>
      </c>
      <c r="B64" s="42">
        <v>4.33</v>
      </c>
      <c r="C64" s="44">
        <f t="shared" si="0"/>
        <v>0.0433</v>
      </c>
      <c r="D64" s="8">
        <f>_XLL.VFPLANO(100,$C$23:C63)/1000/2750</f>
        <v>0.48815520431488735</v>
      </c>
      <c r="E64" s="4"/>
      <c r="F64" s="5"/>
      <c r="G64" s="5"/>
      <c r="H64" s="5"/>
      <c r="I64" s="5"/>
    </row>
    <row r="65" spans="1:9" ht="15" customHeight="1">
      <c r="A65" s="7">
        <v>34547</v>
      </c>
      <c r="B65" s="42">
        <v>3.94</v>
      </c>
      <c r="C65" s="44">
        <f t="shared" si="0"/>
        <v>0.0394</v>
      </c>
      <c r="D65" s="8">
        <f>_XLL.VFPLANO(100,$C$23:C64)/1000/2750</f>
        <v>0.5092923246617219</v>
      </c>
      <c r="E65" s="4"/>
      <c r="F65" s="5"/>
      <c r="G65" s="5"/>
      <c r="H65" s="5"/>
      <c r="I65" s="5"/>
    </row>
    <row r="66" spans="1:9" ht="15" customHeight="1">
      <c r="A66" s="7">
        <v>34578</v>
      </c>
      <c r="B66" s="42">
        <v>1.75</v>
      </c>
      <c r="C66" s="44">
        <f t="shared" si="0"/>
        <v>0.0175</v>
      </c>
      <c r="D66" s="8">
        <f>_XLL.VFPLANO(100,$C$23:C65)/1000/2750</f>
        <v>0.5293584422533938</v>
      </c>
      <c r="E66" s="4"/>
      <c r="F66" s="5"/>
      <c r="G66" s="5"/>
      <c r="H66" s="5"/>
      <c r="I66" s="5"/>
    </row>
    <row r="67" spans="1:9" ht="15" customHeight="1">
      <c r="A67" s="7">
        <v>34608</v>
      </c>
      <c r="B67" s="42">
        <v>1.82</v>
      </c>
      <c r="C67" s="44">
        <f t="shared" si="0"/>
        <v>0.0182</v>
      </c>
      <c r="D67" s="8">
        <f>_XLL.VFPLANO(100,$C$23:C66)/1000/2750</f>
        <v>0.5386222149928283</v>
      </c>
      <c r="E67" s="4"/>
      <c r="F67" s="5"/>
      <c r="G67" s="5"/>
      <c r="H67" s="5"/>
      <c r="I67" s="5"/>
    </row>
    <row r="68" spans="1:9" ht="15" customHeight="1">
      <c r="A68" s="7">
        <v>34639</v>
      </c>
      <c r="B68" s="42">
        <v>2.85</v>
      </c>
      <c r="C68" s="44">
        <f aca="true" t="shared" si="1" ref="C68:C131">B68/100</f>
        <v>0.0285</v>
      </c>
      <c r="D68" s="8">
        <f>_XLL.VFPLANO(100,$C$23:C67)/1000/2750</f>
        <v>0.5484251393056977</v>
      </c>
      <c r="E68" s="4"/>
      <c r="F68" s="5"/>
      <c r="G68" s="5"/>
      <c r="H68" s="5"/>
      <c r="I68" s="5"/>
    </row>
    <row r="69" spans="1:9" ht="15" customHeight="1">
      <c r="A69" s="7">
        <v>34669</v>
      </c>
      <c r="B69" s="42">
        <v>0.84</v>
      </c>
      <c r="C69" s="44">
        <f t="shared" si="1"/>
        <v>0.0084</v>
      </c>
      <c r="D69" s="8">
        <f>_XLL.VFPLANO(100,$C$23:C68)/1000/2750</f>
        <v>0.5640552557759102</v>
      </c>
      <c r="E69" s="4"/>
      <c r="F69" s="5"/>
      <c r="G69" s="5"/>
      <c r="H69" s="5"/>
      <c r="I69" s="5"/>
    </row>
    <row r="70" spans="1:9" ht="15" customHeight="1">
      <c r="A70" s="7">
        <v>34700</v>
      </c>
      <c r="B70" s="42">
        <v>0.92</v>
      </c>
      <c r="C70" s="44">
        <f t="shared" si="1"/>
        <v>0.0092</v>
      </c>
      <c r="D70" s="8">
        <f>_XLL.VFPLANO(100,$C$23:C69)/1000/2750</f>
        <v>0.5687933199244278</v>
      </c>
      <c r="E70" s="4"/>
      <c r="F70" s="5"/>
      <c r="G70" s="5"/>
      <c r="H70" s="5"/>
      <c r="I70" s="5"/>
    </row>
    <row r="71" spans="1:9" ht="15" customHeight="1">
      <c r="A71" s="7">
        <v>34731</v>
      </c>
      <c r="B71" s="42">
        <v>1.39</v>
      </c>
      <c r="C71" s="44">
        <f t="shared" si="1"/>
        <v>0.0139</v>
      </c>
      <c r="D71" s="8">
        <f>_XLL.VFPLANO(100,$C$23:C70)/1000/2750</f>
        <v>0.5740262184677326</v>
      </c>
      <c r="E71" s="4"/>
      <c r="F71" s="5"/>
      <c r="G71" s="5"/>
      <c r="H71" s="5"/>
      <c r="I71" s="5"/>
    </row>
    <row r="72" spans="1:9" ht="15" customHeight="1">
      <c r="A72" s="7">
        <v>34759</v>
      </c>
      <c r="B72" s="42">
        <v>1.12</v>
      </c>
      <c r="C72" s="44">
        <f t="shared" si="1"/>
        <v>0.011200000000000002</v>
      </c>
      <c r="D72" s="8">
        <f>_XLL.VFPLANO(100,$C$23:C71)/1000/2750</f>
        <v>0.582005182904434</v>
      </c>
      <c r="E72" s="4"/>
      <c r="F72" s="5"/>
      <c r="G72" s="5"/>
      <c r="H72" s="5"/>
      <c r="I72" s="5"/>
    </row>
    <row r="73" spans="1:9" ht="15" customHeight="1">
      <c r="A73" s="7">
        <v>34790</v>
      </c>
      <c r="B73" s="42">
        <v>2.1</v>
      </c>
      <c r="C73" s="44">
        <f t="shared" si="1"/>
        <v>0.021</v>
      </c>
      <c r="D73" s="8">
        <f>_XLL.VFPLANO(100,$C$23:C72)/1000/2750</f>
        <v>0.5885236409529638</v>
      </c>
      <c r="E73" s="4"/>
      <c r="F73" s="5"/>
      <c r="G73" s="5"/>
      <c r="H73" s="5"/>
      <c r="I73" s="5"/>
    </row>
    <row r="74" spans="1:9" ht="15" customHeight="1">
      <c r="A74" s="7">
        <v>34820</v>
      </c>
      <c r="B74" s="42">
        <v>0.58</v>
      </c>
      <c r="C74" s="44">
        <f t="shared" si="1"/>
        <v>0.0058</v>
      </c>
      <c r="D74" s="8">
        <f>_XLL.VFPLANO(100,$C$23:C73)/1000/2750</f>
        <v>0.600882637412976</v>
      </c>
      <c r="E74" s="4"/>
      <c r="F74" s="5"/>
      <c r="G74" s="5"/>
      <c r="H74" s="5"/>
      <c r="I74" s="5"/>
    </row>
    <row r="75" spans="1:9" ht="15" customHeight="1">
      <c r="A75" s="7">
        <v>34851</v>
      </c>
      <c r="B75" s="42">
        <v>2.46</v>
      </c>
      <c r="C75" s="44">
        <f t="shared" si="1"/>
        <v>0.0246</v>
      </c>
      <c r="D75" s="8">
        <f>_XLL.VFPLANO(100,$C$23:C74)/1000/2750</f>
        <v>0.6043677567099712</v>
      </c>
      <c r="E75" s="4"/>
      <c r="F75" s="5"/>
      <c r="G75" s="5"/>
      <c r="H75" s="5"/>
      <c r="I75" s="5"/>
    </row>
    <row r="76" spans="1:9" ht="15" customHeight="1">
      <c r="A76" s="7">
        <v>34881</v>
      </c>
      <c r="B76" s="42">
        <v>1.82</v>
      </c>
      <c r="C76" s="44">
        <f t="shared" si="1"/>
        <v>0.0182</v>
      </c>
      <c r="D76" s="8">
        <f>_XLL.VFPLANO(100,$C$23:C75)/1000/2750</f>
        <v>0.6192352035250365</v>
      </c>
      <c r="E76" s="4"/>
      <c r="F76" s="5"/>
      <c r="G76" s="5"/>
      <c r="H76" s="5"/>
      <c r="I76" s="5"/>
    </row>
    <row r="77" spans="1:9" ht="15" customHeight="1">
      <c r="A77" s="7">
        <v>34912</v>
      </c>
      <c r="B77" s="42">
        <v>2.2</v>
      </c>
      <c r="C77" s="44">
        <f t="shared" si="1"/>
        <v>0.022000000000000002</v>
      </c>
      <c r="D77" s="8">
        <f>_XLL.VFPLANO(100,$C$23:C76)/1000/2750</f>
        <v>0.630505284229192</v>
      </c>
      <c r="E77" s="4"/>
      <c r="F77" s="5"/>
      <c r="G77" s="5"/>
      <c r="H77" s="5"/>
      <c r="I77" s="5"/>
    </row>
    <row r="78" spans="1:9" ht="15" customHeight="1">
      <c r="A78" s="7">
        <v>34943</v>
      </c>
      <c r="B78" s="42">
        <v>-0.71</v>
      </c>
      <c r="C78" s="44">
        <f t="shared" si="1"/>
        <v>-0.0070999999999999995</v>
      </c>
      <c r="D78" s="8">
        <f>_XLL.VFPLANO(100,$C$23:C77)/1000/2750</f>
        <v>0.6443764004822343</v>
      </c>
      <c r="E78" s="4"/>
      <c r="F78" s="5"/>
      <c r="G78" s="5"/>
      <c r="H78" s="5"/>
      <c r="I78" s="5"/>
    </row>
    <row r="79" spans="1:9" ht="15" customHeight="1">
      <c r="A79" s="7">
        <v>34973</v>
      </c>
      <c r="B79" s="42">
        <v>0.52</v>
      </c>
      <c r="C79" s="44">
        <f t="shared" si="1"/>
        <v>0.0052</v>
      </c>
      <c r="D79" s="8">
        <f>_XLL.VFPLANO(100,$C$23:C78)/1000/2750</f>
        <v>0.6398013280388105</v>
      </c>
      <c r="E79" s="4"/>
      <c r="F79" s="5"/>
      <c r="G79" s="5"/>
      <c r="H79" s="5"/>
      <c r="I79" s="5"/>
    </row>
    <row r="80" spans="1:9" ht="15" customHeight="1">
      <c r="A80" s="7">
        <v>35004</v>
      </c>
      <c r="B80" s="42">
        <v>1.2</v>
      </c>
      <c r="C80" s="44">
        <f t="shared" si="1"/>
        <v>0.012</v>
      </c>
      <c r="D80" s="8">
        <f>_XLL.VFPLANO(100,$C$23:C79)/1000/2750</f>
        <v>0.6431282949446123</v>
      </c>
      <c r="E80" s="4"/>
      <c r="F80" s="5"/>
      <c r="G80" s="5"/>
      <c r="H80" s="5"/>
      <c r="I80" s="5"/>
    </row>
    <row r="81" spans="1:9" ht="15" customHeight="1">
      <c r="A81" s="7">
        <v>35034</v>
      </c>
      <c r="B81" s="42">
        <v>0.71</v>
      </c>
      <c r="C81" s="44">
        <f t="shared" si="1"/>
        <v>0.0070999999999999995</v>
      </c>
      <c r="D81" s="8">
        <f>_XLL.VFPLANO(100,$C$23:C80)/1000/2750</f>
        <v>0.6508458344839477</v>
      </c>
      <c r="E81" s="4"/>
      <c r="F81" s="5"/>
      <c r="G81" s="5"/>
      <c r="H81" s="5"/>
      <c r="I81" s="5"/>
    </row>
    <row r="82" spans="1:9" ht="15" customHeight="1">
      <c r="A82" s="7">
        <v>35065</v>
      </c>
      <c r="B82" s="42">
        <v>1.73</v>
      </c>
      <c r="C82" s="44">
        <f t="shared" si="1"/>
        <v>0.0173</v>
      </c>
      <c r="D82" s="8">
        <f>_XLL.VFPLANO(100,$C$23:C81)/1000/2750</f>
        <v>0.6554668399087838</v>
      </c>
      <c r="E82" s="4"/>
      <c r="F82" s="5"/>
      <c r="G82" s="5"/>
      <c r="H82" s="5"/>
      <c r="I82" s="5"/>
    </row>
    <row r="83" spans="1:9" ht="15" customHeight="1">
      <c r="A83" s="7">
        <v>35096</v>
      </c>
      <c r="B83" s="42">
        <v>0.97</v>
      </c>
      <c r="C83" s="44">
        <f t="shared" si="1"/>
        <v>0.0097</v>
      </c>
      <c r="D83" s="8">
        <f>_XLL.VFPLANO(100,$C$23:C82)/1000/2750</f>
        <v>0.6668064162392058</v>
      </c>
      <c r="E83" s="4"/>
      <c r="F83" s="5"/>
      <c r="G83" s="5"/>
      <c r="H83" s="5"/>
      <c r="I83" s="5"/>
    </row>
    <row r="84" spans="1:9" ht="15" customHeight="1">
      <c r="A84" s="7">
        <v>35125</v>
      </c>
      <c r="B84" s="42">
        <v>0.4</v>
      </c>
      <c r="C84" s="44">
        <f t="shared" si="1"/>
        <v>0.004</v>
      </c>
      <c r="D84" s="8">
        <f>_XLL.VFPLANO(100,$C$23:C83)/1000/2750</f>
        <v>0.6732744384767262</v>
      </c>
      <c r="E84" s="4"/>
      <c r="F84" s="5"/>
      <c r="G84" s="5"/>
      <c r="H84" s="5"/>
      <c r="I84" s="5"/>
    </row>
    <row r="85" spans="1:9" ht="15" customHeight="1">
      <c r="A85" s="7">
        <v>35156</v>
      </c>
      <c r="B85" s="42">
        <v>0.32</v>
      </c>
      <c r="C85" s="44">
        <f t="shared" si="1"/>
        <v>0.0032</v>
      </c>
      <c r="D85" s="8">
        <f>_XLL.VFPLANO(100,$C$23:C84)/1000/2750</f>
        <v>0.675967536230633</v>
      </c>
      <c r="E85" s="4"/>
      <c r="F85" s="5"/>
      <c r="G85" s="5"/>
      <c r="H85" s="5"/>
      <c r="I85" s="5"/>
    </row>
    <row r="86" spans="1:9" ht="15" customHeight="1">
      <c r="A86" s="7">
        <v>35186</v>
      </c>
      <c r="B86" s="42">
        <v>1.55</v>
      </c>
      <c r="C86" s="44">
        <f t="shared" si="1"/>
        <v>0.0155</v>
      </c>
      <c r="D86" s="8">
        <f>_XLL.VFPLANO(100,$C$23:C85)/1000/2750</f>
        <v>0.6781306323465711</v>
      </c>
      <c r="E86" s="4"/>
      <c r="F86" s="5"/>
      <c r="G86" s="5"/>
      <c r="H86" s="5"/>
      <c r="I86" s="5"/>
    </row>
    <row r="87" spans="1:9" ht="15" customHeight="1">
      <c r="A87" s="7">
        <v>35217</v>
      </c>
      <c r="B87" s="42">
        <v>1.02</v>
      </c>
      <c r="C87" s="44">
        <f t="shared" si="1"/>
        <v>0.0102</v>
      </c>
      <c r="D87" s="8">
        <f>_XLL.VFPLANO(100,$C$23:C86)/1000/2750</f>
        <v>0.688641657147943</v>
      </c>
      <c r="E87" s="4"/>
      <c r="F87" s="5"/>
      <c r="G87" s="5"/>
      <c r="H87" s="5"/>
      <c r="I87" s="5"/>
    </row>
    <row r="88" spans="1:9" ht="15" customHeight="1">
      <c r="A88" s="7">
        <v>35247</v>
      </c>
      <c r="B88" s="42">
        <v>1.35</v>
      </c>
      <c r="C88" s="44">
        <f t="shared" si="1"/>
        <v>0.013500000000000002</v>
      </c>
      <c r="D88" s="8">
        <f>_XLL.VFPLANO(100,$C$23:C87)/1000/2750</f>
        <v>0.6956658020508519</v>
      </c>
      <c r="E88" s="4"/>
      <c r="F88" s="5"/>
      <c r="G88" s="5"/>
      <c r="H88" s="5"/>
      <c r="I88" s="5"/>
    </row>
    <row r="89" spans="1:9" ht="15" customHeight="1">
      <c r="A89" s="7">
        <v>35278</v>
      </c>
      <c r="B89" s="42">
        <v>0.28</v>
      </c>
      <c r="C89" s="44">
        <f t="shared" si="1"/>
        <v>0.0028000000000000004</v>
      </c>
      <c r="D89" s="8">
        <f>_XLL.VFPLANO(100,$C$23:C88)/1000/2750</f>
        <v>0.7050572903785386</v>
      </c>
      <c r="E89" s="4"/>
      <c r="F89" s="5"/>
      <c r="G89" s="5"/>
      <c r="H89" s="5"/>
      <c r="I89" s="5"/>
    </row>
    <row r="90" spans="1:9" ht="15" customHeight="1">
      <c r="A90" s="7">
        <v>35309</v>
      </c>
      <c r="B90" s="42">
        <v>0.1</v>
      </c>
      <c r="C90" s="44">
        <f t="shared" si="1"/>
        <v>0.001</v>
      </c>
      <c r="D90" s="8">
        <f>_XLL.VFPLANO(100,$C$23:C89)/1000/2750</f>
        <v>0.7070314507915983</v>
      </c>
      <c r="E90" s="4"/>
      <c r="F90" s="5"/>
      <c r="G90" s="5"/>
      <c r="H90" s="5"/>
      <c r="I90" s="5"/>
    </row>
    <row r="91" spans="1:9" ht="15" customHeight="1">
      <c r="A91" s="7">
        <v>35339</v>
      </c>
      <c r="B91" s="42">
        <v>0.19</v>
      </c>
      <c r="C91" s="44">
        <f t="shared" si="1"/>
        <v>0.0019</v>
      </c>
      <c r="D91" s="8">
        <f>_XLL.VFPLANO(100,$C$23:C90)/1000/2750</f>
        <v>0.7077384822423899</v>
      </c>
      <c r="E91" s="4"/>
      <c r="F91" s="5"/>
      <c r="G91" s="5"/>
      <c r="H91" s="5"/>
      <c r="I91" s="5"/>
    </row>
    <row r="92" spans="1:9" ht="15" customHeight="1">
      <c r="A92" s="7">
        <v>35370</v>
      </c>
      <c r="B92" s="42">
        <v>0.2</v>
      </c>
      <c r="C92" s="44">
        <f t="shared" si="1"/>
        <v>0.002</v>
      </c>
      <c r="D92" s="8">
        <f>_XLL.VFPLANO(100,$C$23:C91)/1000/2750</f>
        <v>0.7090831853586504</v>
      </c>
      <c r="E92" s="4"/>
      <c r="F92" s="5"/>
      <c r="G92" s="5"/>
      <c r="H92" s="5"/>
      <c r="I92" s="5"/>
    </row>
    <row r="93" spans="1:9" ht="15" customHeight="1">
      <c r="A93" s="7">
        <v>35400</v>
      </c>
      <c r="B93" s="42">
        <v>0.73</v>
      </c>
      <c r="C93" s="44">
        <f t="shared" si="1"/>
        <v>0.0073</v>
      </c>
      <c r="D93" s="8">
        <f>_XLL.VFPLANO(100,$C$23:C92)/1000/2750</f>
        <v>0.7105013517293678</v>
      </c>
      <c r="E93" s="4"/>
      <c r="F93" s="5"/>
      <c r="G93" s="5"/>
      <c r="H93" s="5"/>
      <c r="I93" s="5"/>
    </row>
    <row r="94" spans="1:9" ht="15" customHeight="1">
      <c r="A94" s="7">
        <v>35431</v>
      </c>
      <c r="B94" s="42">
        <v>1.77</v>
      </c>
      <c r="C94" s="44">
        <f t="shared" si="1"/>
        <v>0.0177</v>
      </c>
      <c r="D94" s="8">
        <f>_XLL.VFPLANO(100,$C$23:C93)/1000/2750</f>
        <v>0.7156880115969921</v>
      </c>
      <c r="E94" s="4"/>
      <c r="F94" s="5"/>
      <c r="G94" s="5"/>
      <c r="H94" s="5"/>
      <c r="I94" s="5"/>
    </row>
    <row r="95" spans="1:9" ht="15" customHeight="1">
      <c r="A95" s="7">
        <v>35462</v>
      </c>
      <c r="B95" s="42">
        <v>0.43</v>
      </c>
      <c r="C95" s="44">
        <f t="shared" si="1"/>
        <v>0.0043</v>
      </c>
      <c r="D95" s="8">
        <f>_XLL.VFPLANO(100,$C$23:C94)/1000/2750</f>
        <v>0.728355689402259</v>
      </c>
      <c r="E95" s="4"/>
      <c r="F95" s="5"/>
      <c r="G95" s="5"/>
      <c r="H95" s="5"/>
      <c r="I95" s="5"/>
    </row>
    <row r="96" spans="1:9" ht="15" customHeight="1">
      <c r="A96" s="7">
        <v>35490</v>
      </c>
      <c r="B96" s="42">
        <v>1.15</v>
      </c>
      <c r="C96" s="44">
        <f t="shared" si="1"/>
        <v>0.0115</v>
      </c>
      <c r="D96" s="8">
        <f>_XLL.VFPLANO(100,$C$23:C95)/1000/2750</f>
        <v>0.7314876188666887</v>
      </c>
      <c r="E96" s="4"/>
      <c r="F96" s="5"/>
      <c r="G96" s="5"/>
      <c r="H96" s="5"/>
      <c r="I96" s="5"/>
    </row>
    <row r="97" spans="1:9" ht="15" customHeight="1">
      <c r="A97" s="7">
        <v>35521</v>
      </c>
      <c r="B97" s="42">
        <v>0.68</v>
      </c>
      <c r="C97" s="44">
        <f t="shared" si="1"/>
        <v>0.0068000000000000005</v>
      </c>
      <c r="D97" s="8">
        <f>_XLL.VFPLANO(100,$C$23:C96)/1000/2750</f>
        <v>0.7398997264836557</v>
      </c>
      <c r="E97" s="4"/>
      <c r="F97" s="5"/>
      <c r="G97" s="5"/>
      <c r="H97" s="5"/>
      <c r="I97" s="5"/>
    </row>
    <row r="98" spans="1:9" ht="15" customHeight="1">
      <c r="A98" s="7">
        <v>35551</v>
      </c>
      <c r="B98" s="42">
        <v>0.21</v>
      </c>
      <c r="C98" s="44">
        <f t="shared" si="1"/>
        <v>0.0021</v>
      </c>
      <c r="D98" s="8">
        <f>_XLL.VFPLANO(100,$C$23:C97)/1000/2750</f>
        <v>0.7449310446237444</v>
      </c>
      <c r="E98" s="4"/>
      <c r="F98" s="5"/>
      <c r="G98" s="5"/>
      <c r="H98" s="5"/>
      <c r="I98" s="5"/>
    </row>
    <row r="99" spans="1:9" ht="15" customHeight="1">
      <c r="A99" s="7">
        <v>35582</v>
      </c>
      <c r="B99" s="42">
        <v>0.74</v>
      </c>
      <c r="C99" s="44">
        <f t="shared" si="1"/>
        <v>0.0074</v>
      </c>
      <c r="D99" s="8">
        <f>_XLL.VFPLANO(100,$C$23:C98)/1000/2750</f>
        <v>0.7464953998174543</v>
      </c>
      <c r="E99" s="4"/>
      <c r="F99" s="5"/>
      <c r="G99" s="5"/>
      <c r="H99" s="5"/>
      <c r="I99" s="5"/>
    </row>
    <row r="100" spans="1:9" ht="15" customHeight="1">
      <c r="A100" s="7">
        <v>35612</v>
      </c>
      <c r="B100" s="42">
        <v>0.09</v>
      </c>
      <c r="C100" s="44">
        <f t="shared" si="1"/>
        <v>0.0009</v>
      </c>
      <c r="D100" s="8">
        <f>_XLL.VFPLANO(100,$C$23:C99)/1000/2750</f>
        <v>0.7520194657761035</v>
      </c>
      <c r="E100" s="4"/>
      <c r="F100" s="5"/>
      <c r="G100" s="5"/>
      <c r="H100" s="5"/>
      <c r="I100" s="5"/>
    </row>
    <row r="101" spans="1:9" ht="15" customHeight="1">
      <c r="A101" s="7">
        <v>35643</v>
      </c>
      <c r="B101" s="42">
        <v>0.09</v>
      </c>
      <c r="C101" s="44">
        <f t="shared" si="1"/>
        <v>0.0009</v>
      </c>
      <c r="D101" s="8">
        <f>_XLL.VFPLANO(100,$C$23:C100)/1000/2750</f>
        <v>0.7526962832953018</v>
      </c>
      <c r="E101" s="4"/>
      <c r="F101" s="5"/>
      <c r="G101" s="5"/>
      <c r="H101" s="5"/>
      <c r="I101" s="5"/>
    </row>
    <row r="102" spans="1:9" ht="15" customHeight="1">
      <c r="A102" s="7">
        <v>35674</v>
      </c>
      <c r="B102" s="42">
        <v>0.48</v>
      </c>
      <c r="C102" s="44">
        <f t="shared" si="1"/>
        <v>0.0048</v>
      </c>
      <c r="D102" s="8">
        <f>_XLL.VFPLANO(100,$C$23:C101)/1000/2750</f>
        <v>0.7533737099502675</v>
      </c>
      <c r="E102" s="4"/>
      <c r="F102" s="5"/>
      <c r="G102" s="5"/>
      <c r="H102" s="5"/>
      <c r="I102" s="5"/>
    </row>
    <row r="103" spans="1:9" ht="15" customHeight="1">
      <c r="A103" s="7">
        <v>35704</v>
      </c>
      <c r="B103" s="42">
        <v>0.37</v>
      </c>
      <c r="C103" s="44">
        <f t="shared" si="1"/>
        <v>0.0037</v>
      </c>
      <c r="D103" s="8">
        <f>_XLL.VFPLANO(100,$C$23:C102)/1000/2750</f>
        <v>0.7569899037580288</v>
      </c>
      <c r="E103" s="4"/>
      <c r="F103" s="5"/>
      <c r="G103" s="5"/>
      <c r="H103" s="5"/>
      <c r="I103" s="5"/>
    </row>
    <row r="104" spans="1:9" ht="15" customHeight="1">
      <c r="A104" s="7">
        <v>35735</v>
      </c>
      <c r="B104" s="42">
        <v>0.64</v>
      </c>
      <c r="C104" s="44">
        <f t="shared" si="1"/>
        <v>0.0064</v>
      </c>
      <c r="D104" s="8">
        <f>_XLL.VFPLANO(100,$C$23:C103)/1000/2750</f>
        <v>0.7597907664019335</v>
      </c>
      <c r="E104" s="4"/>
      <c r="F104" s="5"/>
      <c r="G104" s="5"/>
      <c r="H104" s="5"/>
      <c r="I104" s="5"/>
    </row>
    <row r="105" spans="1:9" ht="15" customHeight="1">
      <c r="A105" s="7">
        <v>35765</v>
      </c>
      <c r="B105" s="42">
        <v>0.84</v>
      </c>
      <c r="C105" s="44">
        <f t="shared" si="1"/>
        <v>0.0084</v>
      </c>
      <c r="D105" s="8">
        <f>_XLL.VFPLANO(100,$C$23:C104)/1000/2750</f>
        <v>0.764653427306906</v>
      </c>
      <c r="E105" s="4"/>
      <c r="F105" s="5"/>
      <c r="G105" s="5"/>
      <c r="H105" s="5"/>
      <c r="I105" s="5"/>
    </row>
    <row r="106" spans="1:9" ht="15" customHeight="1">
      <c r="A106" s="7">
        <v>35796</v>
      </c>
      <c r="B106" s="42">
        <v>0.96</v>
      </c>
      <c r="C106" s="44">
        <f t="shared" si="1"/>
        <v>0.0096</v>
      </c>
      <c r="D106" s="8">
        <f>_XLL.VFPLANO(100,$C$23:C105)/1000/2750</f>
        <v>0.7710765160962839</v>
      </c>
      <c r="E106" s="4"/>
      <c r="F106" s="5"/>
      <c r="G106" s="5"/>
      <c r="H106" s="5"/>
      <c r="I106" s="5"/>
    </row>
    <row r="107" spans="1:9" ht="15" customHeight="1">
      <c r="A107" s="7">
        <v>35827</v>
      </c>
      <c r="B107" s="42">
        <v>0.18</v>
      </c>
      <c r="C107" s="44">
        <f t="shared" si="1"/>
        <v>0.0018</v>
      </c>
      <c r="D107" s="8">
        <f>_XLL.VFPLANO(100,$C$23:C106)/1000/2750</f>
        <v>0.7784788506508082</v>
      </c>
      <c r="E107" s="4"/>
      <c r="F107" s="5"/>
      <c r="G107" s="5"/>
      <c r="H107" s="5"/>
      <c r="I107" s="5"/>
    </row>
    <row r="108" spans="1:9" ht="15" customHeight="1">
      <c r="A108" s="7">
        <v>35855</v>
      </c>
      <c r="B108" s="42">
        <v>0.19</v>
      </c>
      <c r="C108" s="44">
        <f t="shared" si="1"/>
        <v>0.0019</v>
      </c>
      <c r="D108" s="8">
        <f>_XLL.VFPLANO(100,$C$23:C107)/1000/2750</f>
        <v>0.7798801125819798</v>
      </c>
      <c r="E108" s="4"/>
      <c r="F108" s="5"/>
      <c r="G108" s="5"/>
      <c r="H108" s="5"/>
      <c r="I108" s="5"/>
    </row>
    <row r="109" spans="1:9" ht="15" customHeight="1">
      <c r="A109" s="7">
        <v>35886</v>
      </c>
      <c r="B109" s="42">
        <v>0.13</v>
      </c>
      <c r="C109" s="44">
        <f t="shared" si="1"/>
        <v>0.0013</v>
      </c>
      <c r="D109" s="8">
        <f>_XLL.VFPLANO(100,$C$23:C108)/1000/2750</f>
        <v>0.7813618847958855</v>
      </c>
      <c r="E109" s="4"/>
      <c r="F109" s="5"/>
      <c r="G109" s="5"/>
      <c r="H109" s="5"/>
      <c r="I109" s="5"/>
    </row>
    <row r="110" spans="1:9" ht="15" customHeight="1">
      <c r="A110" s="7">
        <v>35916</v>
      </c>
      <c r="B110" s="42">
        <v>0.14</v>
      </c>
      <c r="C110" s="44">
        <f t="shared" si="1"/>
        <v>0.0014000000000000002</v>
      </c>
      <c r="D110" s="8">
        <f>_XLL.VFPLANO(100,$C$23:C109)/1000/2750</f>
        <v>0.7823776552461202</v>
      </c>
      <c r="E110" s="4"/>
      <c r="F110" s="5"/>
      <c r="G110" s="5"/>
      <c r="H110" s="5"/>
      <c r="I110" s="5"/>
    </row>
    <row r="111" spans="1:9" ht="15" customHeight="1">
      <c r="A111" s="7">
        <v>35947</v>
      </c>
      <c r="B111" s="42">
        <v>0.38</v>
      </c>
      <c r="C111" s="44">
        <f t="shared" si="1"/>
        <v>0.0038</v>
      </c>
      <c r="D111" s="8">
        <f>_XLL.VFPLANO(100,$C$23:C110)/1000/2750</f>
        <v>0.783472983963465</v>
      </c>
      <c r="E111" s="4"/>
      <c r="F111" s="5"/>
      <c r="G111" s="5"/>
      <c r="H111" s="5"/>
      <c r="I111" s="5"/>
    </row>
    <row r="112" spans="1:9" ht="15" customHeight="1">
      <c r="A112" s="7">
        <v>35977</v>
      </c>
      <c r="B112" s="42">
        <v>-0.17</v>
      </c>
      <c r="C112" s="44">
        <f t="shared" si="1"/>
        <v>-0.0017000000000000001</v>
      </c>
      <c r="D112" s="8">
        <f>_XLL.VFPLANO(100,$C$23:C111)/1000/2750</f>
        <v>0.7864501813025261</v>
      </c>
      <c r="E112" s="4"/>
      <c r="F112" s="5"/>
      <c r="G112" s="5"/>
      <c r="H112" s="5"/>
      <c r="I112" s="5"/>
    </row>
    <row r="113" spans="1:9" ht="15" customHeight="1">
      <c r="A113" s="7">
        <v>36008</v>
      </c>
      <c r="B113" s="42">
        <v>-0.16</v>
      </c>
      <c r="C113" s="44">
        <f t="shared" si="1"/>
        <v>-0.0016</v>
      </c>
      <c r="D113" s="8">
        <f>_XLL.VFPLANO(100,$C$23:C112)/1000/2750</f>
        <v>0.7851132159943117</v>
      </c>
      <c r="E113" s="4"/>
      <c r="F113" s="5"/>
      <c r="G113" s="5"/>
      <c r="H113" s="5"/>
      <c r="I113" s="5"/>
    </row>
    <row r="114" spans="1:9" ht="15" customHeight="1">
      <c r="A114" s="7">
        <v>36039</v>
      </c>
      <c r="B114" s="42">
        <v>-0.08</v>
      </c>
      <c r="C114" s="44">
        <f t="shared" si="1"/>
        <v>-0.0008</v>
      </c>
      <c r="D114" s="8">
        <f>_XLL.VFPLANO(100,$C$23:C113)/1000/2750</f>
        <v>0.7838570348487208</v>
      </c>
      <c r="E114" s="4"/>
      <c r="F114" s="5"/>
      <c r="G114" s="5"/>
      <c r="H114" s="5"/>
      <c r="I114" s="5"/>
    </row>
    <row r="115" spans="1:9" ht="15" customHeight="1">
      <c r="A115" s="7">
        <v>36069</v>
      </c>
      <c r="B115" s="42">
        <v>0.08</v>
      </c>
      <c r="C115" s="44">
        <f t="shared" si="1"/>
        <v>0.0008</v>
      </c>
      <c r="D115" s="8">
        <f>_XLL.VFPLANO(100,$C$23:C114)/1000/2750</f>
        <v>0.7832299492208419</v>
      </c>
      <c r="E115" s="4"/>
      <c r="F115" s="5"/>
      <c r="G115" s="5"/>
      <c r="H115" s="5"/>
      <c r="I115" s="5"/>
    </row>
    <row r="116" spans="1:9" ht="15" customHeight="1">
      <c r="A116" s="7">
        <v>36100</v>
      </c>
      <c r="B116" s="42">
        <v>-0.32</v>
      </c>
      <c r="C116" s="44">
        <f t="shared" si="1"/>
        <v>-0.0032</v>
      </c>
      <c r="D116" s="8">
        <f>_XLL.VFPLANO(100,$C$23:C115)/1000/2750</f>
        <v>0.7838565331802185</v>
      </c>
      <c r="E116" s="4"/>
      <c r="F116" s="5"/>
      <c r="G116" s="5"/>
      <c r="H116" s="5"/>
      <c r="I116" s="5"/>
    </row>
    <row r="117" spans="1:9" ht="15" customHeight="1">
      <c r="A117" s="7">
        <v>36130</v>
      </c>
      <c r="B117" s="42">
        <v>0.45</v>
      </c>
      <c r="C117" s="44">
        <f t="shared" si="1"/>
        <v>0.0045000000000000005</v>
      </c>
      <c r="D117" s="8">
        <f>_XLL.VFPLANO(100,$C$23:C116)/1000/2750</f>
        <v>0.7813481922740418</v>
      </c>
      <c r="E117" s="4"/>
      <c r="F117" s="5"/>
      <c r="G117" s="5"/>
      <c r="H117" s="5"/>
      <c r="I117" s="5"/>
    </row>
    <row r="118" spans="1:9" ht="15" customHeight="1">
      <c r="A118" s="7">
        <v>36161</v>
      </c>
      <c r="B118" s="42">
        <v>0.84</v>
      </c>
      <c r="C118" s="44">
        <f t="shared" si="1"/>
        <v>0.0084</v>
      </c>
      <c r="D118" s="8">
        <f>_XLL.VFPLANO(100,$C$23:C117)/1000/2750</f>
        <v>0.784864259139275</v>
      </c>
      <c r="E118" s="4"/>
      <c r="F118" s="5"/>
      <c r="G118" s="5"/>
      <c r="H118" s="5"/>
      <c r="I118" s="5"/>
    </row>
    <row r="119" spans="1:9" ht="15" customHeight="1">
      <c r="A119" s="7">
        <v>36192</v>
      </c>
      <c r="B119" s="42">
        <v>3.61</v>
      </c>
      <c r="C119" s="44">
        <f t="shared" si="1"/>
        <v>0.0361</v>
      </c>
      <c r="D119" s="8">
        <f>_XLL.VFPLANO(100,$C$23:C118)/1000/2750</f>
        <v>0.7914571189160449</v>
      </c>
      <c r="E119" s="4"/>
      <c r="F119" s="5"/>
      <c r="G119" s="5"/>
      <c r="H119" s="5"/>
      <c r="I119" s="5"/>
    </row>
    <row r="120" spans="1:9" ht="15" customHeight="1">
      <c r="A120" s="7">
        <v>36220</v>
      </c>
      <c r="B120" s="42">
        <v>2.83</v>
      </c>
      <c r="C120" s="44">
        <f t="shared" si="1"/>
        <v>0.028300000000000002</v>
      </c>
      <c r="D120" s="8">
        <f>_XLL.VFPLANO(100,$C$23:C119)/1000/2750</f>
        <v>0.820028720908914</v>
      </c>
      <c r="E120" s="4"/>
      <c r="F120" s="5"/>
      <c r="G120" s="5"/>
      <c r="H120" s="5"/>
      <c r="I120" s="5"/>
    </row>
    <row r="121" spans="1:9" ht="15" customHeight="1">
      <c r="A121" s="7">
        <v>36251</v>
      </c>
      <c r="B121" s="42">
        <v>0.71</v>
      </c>
      <c r="C121" s="44">
        <f t="shared" si="1"/>
        <v>0.0070999999999999995</v>
      </c>
      <c r="D121" s="8">
        <f>_XLL.VFPLANO(100,$C$23:C120)/1000/2750</f>
        <v>0.8432355337106364</v>
      </c>
      <c r="E121" s="4"/>
      <c r="F121" s="5"/>
      <c r="G121" s="5"/>
      <c r="H121" s="5"/>
      <c r="I121" s="5"/>
    </row>
    <row r="122" spans="1:9" ht="15" customHeight="1">
      <c r="A122" s="7">
        <v>36281</v>
      </c>
      <c r="B122" s="42">
        <v>-0.29</v>
      </c>
      <c r="C122" s="44">
        <f t="shared" si="1"/>
        <v>-0.0029</v>
      </c>
      <c r="D122" s="8">
        <f>_XLL.VFPLANO(100,$C$23:C121)/1000/2750</f>
        <v>0.8492225059999821</v>
      </c>
      <c r="E122" s="4"/>
      <c r="F122" s="5"/>
      <c r="G122" s="5"/>
      <c r="H122" s="5"/>
      <c r="I122" s="5"/>
    </row>
    <row r="123" spans="1:9" ht="15" customHeight="1">
      <c r="A123" s="7">
        <v>36312</v>
      </c>
      <c r="B123" s="42">
        <v>0.36</v>
      </c>
      <c r="C123" s="44">
        <f t="shared" si="1"/>
        <v>0.0036</v>
      </c>
      <c r="D123" s="8">
        <f>_XLL.VFPLANO(100,$C$23:C122)/1000/2750</f>
        <v>0.846759760732582</v>
      </c>
      <c r="E123" s="4"/>
      <c r="F123" s="5"/>
      <c r="G123" s="5"/>
      <c r="H123" s="5"/>
      <c r="I123" s="5"/>
    </row>
    <row r="124" spans="1:9" ht="15" customHeight="1">
      <c r="A124" s="7">
        <v>36342</v>
      </c>
      <c r="B124" s="42">
        <v>1.55</v>
      </c>
      <c r="C124" s="44">
        <f t="shared" si="1"/>
        <v>0.0155</v>
      </c>
      <c r="D124" s="8">
        <f>_XLL.VFPLANO(100,$C$23:C123)/1000/2750</f>
        <v>0.8498080958712193</v>
      </c>
      <c r="E124" s="4"/>
      <c r="F124" s="5"/>
      <c r="G124" s="5"/>
      <c r="H124" s="5"/>
      <c r="I124" s="5"/>
    </row>
    <row r="125" spans="1:9" ht="15" customHeight="1">
      <c r="A125" s="7">
        <v>36373</v>
      </c>
      <c r="B125" s="42">
        <v>1.56</v>
      </c>
      <c r="C125" s="44">
        <f t="shared" si="1"/>
        <v>0.015600000000000001</v>
      </c>
      <c r="D125" s="8">
        <f>_XLL.VFPLANO(100,$C$23:C124)/1000/2750</f>
        <v>0.8629801213572234</v>
      </c>
      <c r="E125" s="4"/>
      <c r="F125" s="5"/>
      <c r="G125" s="5"/>
      <c r="H125" s="5"/>
      <c r="I125" s="5"/>
    </row>
    <row r="126" spans="1:9" ht="15" customHeight="1">
      <c r="A126" s="7">
        <v>36404</v>
      </c>
      <c r="B126" s="42">
        <v>1.45</v>
      </c>
      <c r="C126" s="44">
        <f t="shared" si="1"/>
        <v>0.014499999999999999</v>
      </c>
      <c r="D126" s="8">
        <f>_XLL.VFPLANO(100,$C$23:C125)/1000/2750</f>
        <v>0.8764426112503962</v>
      </c>
      <c r="E126" s="4"/>
      <c r="F126" s="5"/>
      <c r="G126" s="5"/>
      <c r="H126" s="5"/>
      <c r="I126" s="5"/>
    </row>
    <row r="127" spans="1:9" ht="15" customHeight="1">
      <c r="A127" s="7">
        <v>36434</v>
      </c>
      <c r="B127" s="42">
        <v>1.7</v>
      </c>
      <c r="C127" s="44">
        <f t="shared" si="1"/>
        <v>0.017</v>
      </c>
      <c r="D127" s="8">
        <f>_XLL.VFPLANO(100,$C$23:C126)/1000/2750</f>
        <v>0.8891510291135268</v>
      </c>
      <c r="E127" s="4"/>
      <c r="F127" s="5"/>
      <c r="G127" s="5"/>
      <c r="H127" s="5"/>
      <c r="I127" s="5"/>
    </row>
    <row r="128" spans="1:9" ht="15" customHeight="1">
      <c r="A128" s="7">
        <v>36465</v>
      </c>
      <c r="B128" s="42">
        <v>2.39</v>
      </c>
      <c r="C128" s="44">
        <f t="shared" si="1"/>
        <v>0.0239</v>
      </c>
      <c r="D128" s="8">
        <f>_XLL.VFPLANO(100,$C$23:C127)/1000/2750</f>
        <v>0.9042665966084568</v>
      </c>
      <c r="E128" s="4"/>
      <c r="F128" s="5"/>
      <c r="G128" s="5"/>
      <c r="H128" s="5"/>
      <c r="I128" s="5"/>
    </row>
    <row r="129" spans="1:9" ht="15" customHeight="1">
      <c r="A129" s="7">
        <v>36495</v>
      </c>
      <c r="B129" s="42">
        <v>1.81</v>
      </c>
      <c r="C129" s="44">
        <f t="shared" si="1"/>
        <v>0.0181</v>
      </c>
      <c r="D129" s="8">
        <f>_XLL.VFPLANO(100,$C$23:C128)/1000/2750</f>
        <v>0.925878568267399</v>
      </c>
      <c r="E129" s="4"/>
      <c r="F129" s="5"/>
      <c r="G129" s="5"/>
      <c r="H129" s="5"/>
      <c r="I129" s="5"/>
    </row>
    <row r="130" spans="1:9" ht="15" customHeight="1">
      <c r="A130" s="7">
        <v>36526</v>
      </c>
      <c r="B130" s="42">
        <v>1.24</v>
      </c>
      <c r="C130" s="44">
        <f t="shared" si="1"/>
        <v>0.0124</v>
      </c>
      <c r="D130" s="8">
        <f>_XLL.VFPLANO(100,$C$23:C129)/1000/2750</f>
        <v>0.9426369703530388</v>
      </c>
      <c r="E130" s="4"/>
      <c r="F130" s="5"/>
      <c r="G130" s="5"/>
      <c r="H130" s="5"/>
      <c r="I130" s="5"/>
    </row>
    <row r="131" spans="1:9" ht="15" customHeight="1">
      <c r="A131" s="7">
        <v>36557</v>
      </c>
      <c r="B131" s="42">
        <v>0.35</v>
      </c>
      <c r="C131" s="44">
        <f t="shared" si="1"/>
        <v>0.0034999999999999996</v>
      </c>
      <c r="D131" s="8">
        <f>_XLL.VFPLANO(100,$C$23:C130)/1000/2750</f>
        <v>0.9543256687854165</v>
      </c>
      <c r="E131" s="4"/>
      <c r="F131" s="5"/>
      <c r="G131" s="5"/>
      <c r="H131" s="5"/>
      <c r="I131" s="5"/>
    </row>
    <row r="132" spans="1:9" ht="15" customHeight="1">
      <c r="A132" s="7">
        <v>36586</v>
      </c>
      <c r="B132" s="42">
        <v>0.15</v>
      </c>
      <c r="C132" s="44">
        <f aca="true" t="shared" si="2" ref="C132:C195">B132/100</f>
        <v>0.0015</v>
      </c>
      <c r="D132" s="8">
        <f>_XLL.VFPLANO(100,$C$23:C131)/1000/2750</f>
        <v>0.9576658086261655</v>
      </c>
      <c r="E132" s="4"/>
      <c r="F132" s="5"/>
      <c r="G132" s="5"/>
      <c r="H132" s="5"/>
      <c r="I132" s="5"/>
    </row>
    <row r="133" spans="1:9" ht="15" customHeight="1">
      <c r="A133" s="7">
        <v>36617</v>
      </c>
      <c r="B133" s="42">
        <v>0.23</v>
      </c>
      <c r="C133" s="44">
        <f t="shared" si="2"/>
        <v>0.0023</v>
      </c>
      <c r="D133" s="8">
        <f>_XLL.VFPLANO(100,$C$23:C132)/1000/2750</f>
        <v>0.9591023073391048</v>
      </c>
      <c r="E133" s="4"/>
      <c r="F133" s="5"/>
      <c r="G133" s="5"/>
      <c r="H133" s="5"/>
      <c r="I133" s="5"/>
    </row>
    <row r="134" spans="1:9" ht="15" customHeight="1">
      <c r="A134" s="7">
        <v>36647</v>
      </c>
      <c r="B134" s="42">
        <v>0.31</v>
      </c>
      <c r="C134" s="44">
        <f t="shared" si="2"/>
        <v>0.0031</v>
      </c>
      <c r="D134" s="8">
        <f>_XLL.VFPLANO(100,$C$23:C133)/1000/2750</f>
        <v>0.9613082426459846</v>
      </c>
      <c r="E134" s="4"/>
      <c r="F134" s="5"/>
      <c r="G134" s="5"/>
      <c r="H134" s="5"/>
      <c r="I134" s="5"/>
    </row>
    <row r="135" spans="1:9" ht="15" customHeight="1">
      <c r="A135" s="7">
        <v>36678</v>
      </c>
      <c r="B135" s="42">
        <v>0.85</v>
      </c>
      <c r="C135" s="44">
        <f t="shared" si="2"/>
        <v>0.0085</v>
      </c>
      <c r="D135" s="8">
        <f>_XLL.VFPLANO(100,$C$23:C134)/1000/2750</f>
        <v>0.9642882981981873</v>
      </c>
      <c r="E135" s="4"/>
      <c r="F135" s="5"/>
      <c r="G135" s="5"/>
      <c r="H135" s="5"/>
      <c r="I135" s="5"/>
    </row>
    <row r="136" spans="1:9" ht="15" customHeight="1">
      <c r="A136" s="7">
        <v>36708</v>
      </c>
      <c r="B136" s="42">
        <v>1.57</v>
      </c>
      <c r="C136" s="44">
        <f t="shared" si="2"/>
        <v>0.015700000000000002</v>
      </c>
      <c r="D136" s="8">
        <f>_XLL.VFPLANO(100,$C$23:C135)/1000/2750</f>
        <v>0.9724847487328719</v>
      </c>
      <c r="E136" s="4"/>
      <c r="F136" s="5"/>
      <c r="G136" s="5"/>
      <c r="H136" s="5"/>
      <c r="I136" s="5"/>
    </row>
    <row r="137" spans="1:9" ht="15" customHeight="1">
      <c r="A137" s="7">
        <v>36739</v>
      </c>
      <c r="B137" s="42">
        <v>2.39</v>
      </c>
      <c r="C137" s="44">
        <f t="shared" si="2"/>
        <v>0.0239</v>
      </c>
      <c r="D137" s="8">
        <f>_XLL.VFPLANO(100,$C$23:C136)/1000/2750</f>
        <v>0.9877527592879781</v>
      </c>
      <c r="E137" s="4"/>
      <c r="F137" s="5"/>
      <c r="G137" s="5"/>
      <c r="H137" s="5"/>
      <c r="I137" s="5"/>
    </row>
    <row r="138" spans="1:9" ht="15" customHeight="1">
      <c r="A138" s="7">
        <v>36770</v>
      </c>
      <c r="B138" s="42">
        <v>1.16</v>
      </c>
      <c r="C138" s="44">
        <f t="shared" si="2"/>
        <v>0.0116</v>
      </c>
      <c r="D138" s="8">
        <f>_XLL.VFPLANO(100,$C$23:C137)/1000/2750</f>
        <v>1.0113600502349607</v>
      </c>
      <c r="E138" s="4"/>
      <c r="F138" s="5"/>
      <c r="G138" s="5"/>
      <c r="H138" s="5"/>
      <c r="I138" s="5"/>
    </row>
    <row r="139" spans="1:9" ht="15" customHeight="1">
      <c r="A139" s="7">
        <v>36800</v>
      </c>
      <c r="B139" s="42">
        <v>0.38</v>
      </c>
      <c r="C139" s="44">
        <f t="shared" si="2"/>
        <v>0.0038</v>
      </c>
      <c r="D139" s="8">
        <f>_XLL.VFPLANO(100,$C$23:C138)/1000/2750</f>
        <v>1.0230918268176863</v>
      </c>
      <c r="E139" s="4"/>
      <c r="F139" s="5"/>
      <c r="G139" s="5"/>
      <c r="H139" s="5"/>
      <c r="I139" s="5"/>
    </row>
    <row r="140" spans="1:9" ht="15" customHeight="1">
      <c r="A140" s="7">
        <v>36831</v>
      </c>
      <c r="B140" s="42">
        <v>0.29</v>
      </c>
      <c r="C140" s="44">
        <f t="shared" si="2"/>
        <v>0.0029</v>
      </c>
      <c r="D140" s="8">
        <f>_XLL.VFPLANO(100,$C$23:C139)/1000/2750</f>
        <v>1.0269795757595934</v>
      </c>
      <c r="E140" s="4"/>
      <c r="F140" s="5"/>
      <c r="G140" s="5"/>
      <c r="H140" s="5"/>
      <c r="I140" s="5"/>
    </row>
    <row r="141" spans="1:9" ht="15" customHeight="1">
      <c r="A141" s="7">
        <v>36861</v>
      </c>
      <c r="B141" s="42">
        <v>0.63</v>
      </c>
      <c r="C141" s="44">
        <f t="shared" si="2"/>
        <v>0.0063</v>
      </c>
      <c r="D141" s="8">
        <f>_XLL.VFPLANO(100,$C$23:C140)/1000/2750</f>
        <v>1.0299578165292962</v>
      </c>
      <c r="E141" s="4"/>
      <c r="F141" s="5"/>
      <c r="G141" s="5"/>
      <c r="H141" s="5"/>
      <c r="I141" s="5"/>
    </row>
    <row r="142" spans="1:9" ht="15" customHeight="1">
      <c r="A142" s="7">
        <v>36892</v>
      </c>
      <c r="B142" s="42">
        <v>0.62</v>
      </c>
      <c r="C142" s="44">
        <f t="shared" si="2"/>
        <v>0.0062</v>
      </c>
      <c r="D142" s="8">
        <f>_XLL.VFPLANO(100,$C$23:C141)/1000/2750</f>
        <v>1.0364465507734308</v>
      </c>
      <c r="E142" s="4"/>
      <c r="F142" s="5"/>
      <c r="G142" s="5"/>
      <c r="H142" s="5"/>
      <c r="I142" s="5"/>
    </row>
    <row r="143" spans="1:9" ht="15" customHeight="1">
      <c r="A143" s="7">
        <v>36923</v>
      </c>
      <c r="B143" s="42">
        <v>0.23</v>
      </c>
      <c r="C143" s="44">
        <f t="shared" si="2"/>
        <v>0.0023</v>
      </c>
      <c r="D143" s="8">
        <f>_XLL.VFPLANO(100,$C$23:C142)/1000/2750</f>
        <v>1.042872519388226</v>
      </c>
      <c r="E143" s="4"/>
      <c r="F143" s="5"/>
      <c r="G143" s="5"/>
      <c r="H143" s="5"/>
      <c r="I143" s="5"/>
    </row>
    <row r="144" spans="1:9" ht="15" customHeight="1">
      <c r="A144" s="7">
        <v>36951</v>
      </c>
      <c r="B144" s="42">
        <v>0.56</v>
      </c>
      <c r="C144" s="44">
        <f t="shared" si="2"/>
        <v>0.005600000000000001</v>
      </c>
      <c r="D144" s="8">
        <f>_XLL.VFPLANO(100,$C$23:C143)/1000/2750</f>
        <v>1.045271126182819</v>
      </c>
      <c r="E144" s="4"/>
      <c r="F144" s="5"/>
      <c r="G144" s="5"/>
      <c r="H144" s="5"/>
      <c r="I144" s="5"/>
    </row>
    <row r="145" spans="1:9" ht="15" customHeight="1">
      <c r="A145" s="7">
        <v>36982</v>
      </c>
      <c r="B145" s="42">
        <v>1</v>
      </c>
      <c r="C145" s="44">
        <f t="shared" si="2"/>
        <v>0.01</v>
      </c>
      <c r="D145" s="8">
        <f>_XLL.VFPLANO(100,$C$23:C144)/1000/2750</f>
        <v>1.0511246444894429</v>
      </c>
      <c r="E145" s="4"/>
      <c r="F145" s="5"/>
      <c r="G145" s="5"/>
      <c r="H145" s="5"/>
      <c r="I145" s="5"/>
    </row>
    <row r="146" spans="1:9" ht="15" customHeight="1">
      <c r="A146" s="7">
        <v>37012</v>
      </c>
      <c r="B146" s="42">
        <v>0.86</v>
      </c>
      <c r="C146" s="44">
        <f t="shared" si="2"/>
        <v>0.0086</v>
      </c>
      <c r="D146" s="8">
        <f>_XLL.VFPLANO(100,$C$23:C145)/1000/2750</f>
        <v>1.0616358909343373</v>
      </c>
      <c r="E146" s="4"/>
      <c r="F146" s="5"/>
      <c r="G146" s="5"/>
      <c r="H146" s="5"/>
      <c r="I146" s="5"/>
    </row>
    <row r="147" spans="1:9" ht="15" customHeight="1">
      <c r="A147" s="7">
        <v>37043</v>
      </c>
      <c r="B147" s="42">
        <v>0.98</v>
      </c>
      <c r="C147" s="44">
        <f t="shared" si="2"/>
        <v>0.0098</v>
      </c>
      <c r="D147" s="8">
        <f>_XLL.VFPLANO(100,$C$23:C146)/1000/2750</f>
        <v>1.0707659595963726</v>
      </c>
      <c r="E147" s="4"/>
      <c r="F147" s="5"/>
      <c r="G147" s="5"/>
      <c r="H147" s="5"/>
      <c r="I147" s="5"/>
    </row>
    <row r="148" spans="1:9" ht="15" customHeight="1">
      <c r="A148" s="7">
        <v>37073</v>
      </c>
      <c r="B148" s="42">
        <v>1.48</v>
      </c>
      <c r="C148" s="44">
        <f t="shared" si="2"/>
        <v>0.0148</v>
      </c>
      <c r="D148" s="8">
        <f>_XLL.VFPLANO(100,$C$23:C147)/1000/2750</f>
        <v>1.081259466000417</v>
      </c>
      <c r="E148" s="4"/>
      <c r="F148" s="5"/>
      <c r="G148" s="5"/>
      <c r="H148" s="5"/>
      <c r="I148" s="5"/>
    </row>
    <row r="149" spans="1:9" ht="15" customHeight="1">
      <c r="A149" s="7">
        <v>37104</v>
      </c>
      <c r="B149" s="42">
        <v>1.38</v>
      </c>
      <c r="C149" s="44">
        <f t="shared" si="2"/>
        <v>0.0138</v>
      </c>
      <c r="D149" s="8">
        <f>_XLL.VFPLANO(100,$C$23:C148)/1000/2750</f>
        <v>1.0972621060972232</v>
      </c>
      <c r="E149" s="4"/>
      <c r="F149" s="5"/>
      <c r="G149" s="5"/>
      <c r="H149" s="5"/>
      <c r="I149" s="5"/>
    </row>
    <row r="150" spans="1:9" ht="15" customHeight="1">
      <c r="A150" s="7">
        <v>37135</v>
      </c>
      <c r="B150" s="42">
        <v>0.31</v>
      </c>
      <c r="C150" s="44">
        <f t="shared" si="2"/>
        <v>0.0031</v>
      </c>
      <c r="D150" s="8">
        <f>_XLL.VFPLANO(100,$C$23:C149)/1000/2750</f>
        <v>1.112404323161365</v>
      </c>
      <c r="E150" s="4"/>
      <c r="F150" s="5"/>
      <c r="G150" s="5"/>
      <c r="H150" s="5"/>
      <c r="I150" s="5"/>
    </row>
    <row r="151" spans="1:13" ht="15" customHeight="1">
      <c r="A151" s="7">
        <v>37165</v>
      </c>
      <c r="B151" s="42">
        <v>1.18</v>
      </c>
      <c r="C151" s="44">
        <f t="shared" si="2"/>
        <v>0.0118</v>
      </c>
      <c r="D151" s="8">
        <f>_XLL.VFPLANO(100,$C$23:C150)/1000/2750</f>
        <v>1.1158527765631652</v>
      </c>
      <c r="E151" s="4"/>
      <c r="F151" s="5"/>
      <c r="G151" s="5"/>
      <c r="H151" s="5"/>
      <c r="I151" s="5"/>
      <c r="L151">
        <v>1989</v>
      </c>
      <c r="M151" s="1">
        <v>32509</v>
      </c>
    </row>
    <row r="152" spans="1:13" ht="15" customHeight="1">
      <c r="A152" s="7">
        <v>37196</v>
      </c>
      <c r="B152" s="42">
        <v>1.1</v>
      </c>
      <c r="C152" s="44">
        <f t="shared" si="2"/>
        <v>0.011000000000000001</v>
      </c>
      <c r="D152" s="8">
        <f>_XLL.VFPLANO(100,$C$23:C151)/1000/2750</f>
        <v>1.1290198393266107</v>
      </c>
      <c r="E152" s="4"/>
      <c r="F152" s="5"/>
      <c r="G152" s="5"/>
      <c r="H152" s="5"/>
      <c r="I152" s="5"/>
      <c r="L152">
        <v>1990</v>
      </c>
      <c r="M152" s="1">
        <v>32874</v>
      </c>
    </row>
    <row r="153" spans="1:13" ht="15" customHeight="1">
      <c r="A153" s="7">
        <v>37226</v>
      </c>
      <c r="B153" s="42">
        <v>0.22</v>
      </c>
      <c r="C153" s="44">
        <f t="shared" si="2"/>
        <v>0.0022</v>
      </c>
      <c r="D153" s="8">
        <f>_XLL.VFPLANO(100,$C$23:C152)/1000/2750</f>
        <v>1.1414390575592033</v>
      </c>
      <c r="E153" s="4"/>
      <c r="F153" s="5"/>
      <c r="G153" s="5"/>
      <c r="H153" s="5"/>
      <c r="I153" s="5"/>
      <c r="L153">
        <v>1991</v>
      </c>
      <c r="M153" s="1">
        <v>33239</v>
      </c>
    </row>
    <row r="154" spans="1:13" ht="15" customHeight="1">
      <c r="A154" s="7">
        <v>37257</v>
      </c>
      <c r="B154" s="42">
        <v>0.36</v>
      </c>
      <c r="C154" s="44">
        <f t="shared" si="2"/>
        <v>0.0036</v>
      </c>
      <c r="D154" s="8">
        <f>_XLL.VFPLANO(100,$C$23:C153)/1000/2750</f>
        <v>1.1439502234858334</v>
      </c>
      <c r="E154" s="4"/>
      <c r="F154" s="5"/>
      <c r="G154" s="5"/>
      <c r="H154" s="5"/>
      <c r="I154" s="5"/>
      <c r="L154">
        <v>1992</v>
      </c>
      <c r="M154" s="1">
        <v>33604</v>
      </c>
    </row>
    <row r="155" spans="1:13" ht="15" customHeight="1">
      <c r="A155" s="7">
        <v>37288</v>
      </c>
      <c r="B155" s="42">
        <v>0.06</v>
      </c>
      <c r="C155" s="44">
        <f t="shared" si="2"/>
        <v>0.0006</v>
      </c>
      <c r="D155" s="8">
        <f>_XLL.VFPLANO(100,$C$23:C154)/1000/2750</f>
        <v>1.1480684442903824</v>
      </c>
      <c r="E155" s="5"/>
      <c r="F155" s="5"/>
      <c r="G155" s="5"/>
      <c r="H155" s="5"/>
      <c r="I155" s="5"/>
      <c r="L155">
        <v>1993</v>
      </c>
      <c r="M155" s="1">
        <v>33970</v>
      </c>
    </row>
    <row r="156" spans="1:13" ht="15" customHeight="1">
      <c r="A156" s="7">
        <v>37316</v>
      </c>
      <c r="B156" s="42">
        <v>0.09</v>
      </c>
      <c r="C156" s="44">
        <f t="shared" si="2"/>
        <v>0.0009</v>
      </c>
      <c r="D156" s="8">
        <f>_XLL.VFPLANO(100,$C$23:C155)/1000/2750</f>
        <v>1.1487572853569568</v>
      </c>
      <c r="E156" s="5"/>
      <c r="F156" s="5"/>
      <c r="G156" s="5"/>
      <c r="H156" s="5"/>
      <c r="I156" s="5"/>
      <c r="L156">
        <v>1994</v>
      </c>
      <c r="M156" s="1">
        <v>34335</v>
      </c>
    </row>
    <row r="157" spans="1:13" ht="15" customHeight="1">
      <c r="A157" s="7">
        <v>37347</v>
      </c>
      <c r="B157" s="42">
        <v>0.56</v>
      </c>
      <c r="C157" s="44">
        <f t="shared" si="2"/>
        <v>0.005600000000000001</v>
      </c>
      <c r="D157" s="8">
        <f>_XLL.VFPLANO(100,$C$23:C156)/1000/2750</f>
        <v>1.149791166913778</v>
      </c>
      <c r="E157" s="5"/>
      <c r="F157" s="5"/>
      <c r="G157" s="5"/>
      <c r="H157" s="5"/>
      <c r="I157" s="5"/>
      <c r="L157">
        <v>1995</v>
      </c>
      <c r="M157" s="1">
        <v>34700</v>
      </c>
    </row>
    <row r="158" spans="1:13" ht="15" customHeight="1">
      <c r="A158" s="7">
        <v>37377</v>
      </c>
      <c r="B158" s="42">
        <v>0.83</v>
      </c>
      <c r="C158" s="44">
        <f t="shared" si="2"/>
        <v>0.0083</v>
      </c>
      <c r="D158" s="8">
        <f>_XLL.VFPLANO(100,$C$23:C157)/1000/2750</f>
        <v>1.156229997448495</v>
      </c>
      <c r="E158" s="5"/>
      <c r="F158" s="5"/>
      <c r="G158" s="5"/>
      <c r="H158" s="5"/>
      <c r="I158" s="5"/>
      <c r="L158">
        <v>1996</v>
      </c>
      <c r="M158" s="1">
        <v>35065</v>
      </c>
    </row>
    <row r="159" spans="1:13" ht="15" customHeight="1">
      <c r="A159" s="7">
        <v>37408</v>
      </c>
      <c r="B159" s="42">
        <v>1.54</v>
      </c>
      <c r="C159" s="44">
        <f t="shared" si="2"/>
        <v>0.0154</v>
      </c>
      <c r="D159" s="8">
        <f>_XLL.VFPLANO(100,$C$23:C158)/1000/2750</f>
        <v>1.1658267064273176</v>
      </c>
      <c r="E159" s="5"/>
      <c r="F159" s="5"/>
      <c r="G159" s="5"/>
      <c r="H159" s="5"/>
      <c r="I159" s="5"/>
      <c r="L159">
        <v>1997</v>
      </c>
      <c r="M159" s="1">
        <v>35431</v>
      </c>
    </row>
    <row r="160" spans="1:13" ht="15" customHeight="1">
      <c r="A160" s="7">
        <v>37438</v>
      </c>
      <c r="B160" s="42">
        <v>1.95</v>
      </c>
      <c r="C160" s="44">
        <f t="shared" si="2"/>
        <v>0.0195</v>
      </c>
      <c r="D160" s="8">
        <f>_XLL.VFPLANO(100,$C$23:C159)/1000/2750</f>
        <v>1.1837804377062984</v>
      </c>
      <c r="E160" s="5"/>
      <c r="F160" s="5"/>
      <c r="G160" s="5"/>
      <c r="H160" s="5"/>
      <c r="I160" s="5"/>
      <c r="L160">
        <v>1998</v>
      </c>
      <c r="M160" s="1">
        <v>35796</v>
      </c>
    </row>
    <row r="161" spans="1:13" ht="15" customHeight="1">
      <c r="A161" s="7">
        <v>37469</v>
      </c>
      <c r="B161" s="42">
        <v>2.32</v>
      </c>
      <c r="C161" s="44">
        <f t="shared" si="2"/>
        <v>0.0232</v>
      </c>
      <c r="D161" s="8">
        <f>_XLL.VFPLANO(100,$C$23:C160)/1000/2750</f>
        <v>1.2068641562415712</v>
      </c>
      <c r="E161" s="5"/>
      <c r="F161" s="5"/>
      <c r="G161" s="5"/>
      <c r="H161" s="5"/>
      <c r="I161" s="5"/>
      <c r="L161">
        <v>1999</v>
      </c>
      <c r="M161" s="1">
        <v>36161</v>
      </c>
    </row>
    <row r="162" spans="1:13" ht="15" customHeight="1">
      <c r="A162" s="7">
        <v>37500</v>
      </c>
      <c r="B162" s="42">
        <v>2.4</v>
      </c>
      <c r="C162" s="44">
        <f t="shared" si="2"/>
        <v>0.024</v>
      </c>
      <c r="D162" s="8">
        <f>_XLL.VFPLANO(100,$C$23:C161)/1000/2750</f>
        <v>1.2348634046663758</v>
      </c>
      <c r="E162" s="5"/>
      <c r="F162" s="5"/>
      <c r="G162" s="5"/>
      <c r="H162" s="5"/>
      <c r="I162" s="5"/>
      <c r="L162">
        <v>2000</v>
      </c>
      <c r="M162" s="1">
        <v>36526</v>
      </c>
    </row>
    <row r="163" spans="1:13" ht="15" customHeight="1">
      <c r="A163" s="7">
        <v>37530</v>
      </c>
      <c r="B163" s="42">
        <v>3.87</v>
      </c>
      <c r="C163" s="44">
        <f t="shared" si="2"/>
        <v>0.0387</v>
      </c>
      <c r="D163" s="8">
        <f>_XLL.VFPLANO(100,$C$23:C162)/1000/2750</f>
        <v>1.2645001263783688</v>
      </c>
      <c r="E163" s="5"/>
      <c r="F163" s="5"/>
      <c r="G163" s="5"/>
      <c r="H163" s="5"/>
      <c r="I163" s="5"/>
      <c r="L163">
        <v>2001</v>
      </c>
      <c r="M163" s="1">
        <v>36892</v>
      </c>
    </row>
    <row r="164" spans="1:13" ht="15" customHeight="1">
      <c r="A164" s="7">
        <v>37561</v>
      </c>
      <c r="B164" s="24">
        <v>5.19</v>
      </c>
      <c r="C164" s="44">
        <f t="shared" si="2"/>
        <v>0.0519</v>
      </c>
      <c r="D164" s="8">
        <f>_XLL.VFPLANO(100,$C$23:C163)/1000/2750</f>
        <v>1.3134362812692115</v>
      </c>
      <c r="E164" s="5"/>
      <c r="F164" s="5"/>
      <c r="G164" s="5"/>
      <c r="H164" s="5"/>
      <c r="I164" s="5"/>
      <c r="L164">
        <v>2002</v>
      </c>
      <c r="M164" s="1">
        <v>37257</v>
      </c>
    </row>
    <row r="165" spans="1:13" ht="15" customHeight="1">
      <c r="A165" s="7">
        <v>37591</v>
      </c>
      <c r="B165" s="24">
        <v>3.75</v>
      </c>
      <c r="C165" s="44">
        <f t="shared" si="2"/>
        <v>0.0375</v>
      </c>
      <c r="D165" s="8">
        <f>_XLL.VFPLANO(100,$C$23:C164)/1000/2750</f>
        <v>1.3816036242670835</v>
      </c>
      <c r="E165" s="5"/>
      <c r="F165" s="5"/>
      <c r="G165" s="5"/>
      <c r="H165" s="5"/>
      <c r="I165" s="5"/>
      <c r="L165">
        <v>2003</v>
      </c>
      <c r="M165" s="1">
        <v>37622</v>
      </c>
    </row>
    <row r="166" spans="1:13" ht="15" customHeight="1">
      <c r="A166" s="7">
        <v>37622</v>
      </c>
      <c r="B166" s="24">
        <v>2.33</v>
      </c>
      <c r="C166" s="44">
        <f t="shared" si="2"/>
        <v>0.0233</v>
      </c>
      <c r="D166" s="8">
        <f>_XLL.VFPLANO(100,$C$23:C165)/1000/2750</f>
        <v>1.4334137601770993</v>
      </c>
      <c r="E166" s="5"/>
      <c r="F166" s="5"/>
      <c r="G166" s="5"/>
      <c r="H166" s="5"/>
      <c r="I166" s="5"/>
      <c r="L166">
        <v>2004</v>
      </c>
      <c r="M166" s="1">
        <v>37987</v>
      </c>
    </row>
    <row r="167" spans="1:13" ht="15" customHeight="1">
      <c r="A167" s="7">
        <v>37653</v>
      </c>
      <c r="B167" s="24">
        <v>2.28</v>
      </c>
      <c r="C167" s="44">
        <f t="shared" si="2"/>
        <v>0.022799999999999997</v>
      </c>
      <c r="D167" s="8">
        <f>_XLL.VFPLANO(100,$C$23:C166)/1000/2750</f>
        <v>1.466812300789226</v>
      </c>
      <c r="E167" s="5"/>
      <c r="F167" s="5"/>
      <c r="G167" s="5"/>
      <c r="H167" s="5"/>
      <c r="I167" s="5"/>
      <c r="L167">
        <v>2005</v>
      </c>
      <c r="M167" s="1">
        <v>38353</v>
      </c>
    </row>
    <row r="168" spans="1:13" ht="15" customHeight="1">
      <c r="A168" s="7">
        <v>37681</v>
      </c>
      <c r="B168" s="24">
        <v>1.53</v>
      </c>
      <c r="C168" s="44">
        <f t="shared" si="2"/>
        <v>0.015300000000000001</v>
      </c>
      <c r="D168" s="8">
        <f>_XLL.VFPLANO(100,$C$23:C167)/1000/2750</f>
        <v>1.5002556212472204</v>
      </c>
      <c r="E168" s="5"/>
      <c r="F168" s="5"/>
      <c r="G168" s="5"/>
      <c r="H168" s="5"/>
      <c r="I168" s="5"/>
      <c r="L168">
        <v>2006</v>
      </c>
      <c r="M168" s="1">
        <v>38718</v>
      </c>
    </row>
    <row r="169" spans="1:13" ht="15" customHeight="1">
      <c r="A169" s="7">
        <v>37712</v>
      </c>
      <c r="B169" s="24">
        <v>0.92</v>
      </c>
      <c r="C169" s="44">
        <f t="shared" si="2"/>
        <v>0.0092</v>
      </c>
      <c r="D169" s="8">
        <f>_XLL.VFPLANO(100,$C$23:C168)/1000/2750</f>
        <v>1.523209532252303</v>
      </c>
      <c r="E169" s="5"/>
      <c r="F169" s="5"/>
      <c r="G169" s="5"/>
      <c r="H169" s="5"/>
      <c r="I169" s="5"/>
      <c r="L169">
        <v>2007</v>
      </c>
      <c r="M169" s="1">
        <v>39083</v>
      </c>
    </row>
    <row r="170" spans="1:13" ht="15" customHeight="1">
      <c r="A170" s="7">
        <v>37742</v>
      </c>
      <c r="B170" s="24">
        <v>-0.26</v>
      </c>
      <c r="C170" s="44">
        <f t="shared" si="2"/>
        <v>-0.0026</v>
      </c>
      <c r="D170" s="8">
        <f>_XLL.VFPLANO(100,$C$23:C169)/1000/2750</f>
        <v>1.5372230599490242</v>
      </c>
      <c r="E170" s="5"/>
      <c r="F170" s="5"/>
      <c r="G170" s="5"/>
      <c r="H170" s="5"/>
      <c r="I170" s="5"/>
      <c r="L170">
        <v>2008</v>
      </c>
      <c r="M170" s="1">
        <v>39448</v>
      </c>
    </row>
    <row r="171" spans="1:13" ht="15" customHeight="1">
      <c r="A171" s="7">
        <v>37773</v>
      </c>
      <c r="B171" s="24">
        <v>-1</v>
      </c>
      <c r="C171" s="44">
        <f t="shared" si="2"/>
        <v>-0.01</v>
      </c>
      <c r="D171" s="8">
        <f>_XLL.VFPLANO(100,$C$23:C170)/1000/2750</f>
        <v>1.5332262799931566</v>
      </c>
      <c r="E171" s="5"/>
      <c r="F171" s="5"/>
      <c r="G171" s="5"/>
      <c r="H171" s="5"/>
      <c r="I171" s="5"/>
      <c r="L171">
        <v>2009</v>
      </c>
      <c r="M171" s="1">
        <v>39814</v>
      </c>
    </row>
    <row r="172" spans="1:13" ht="15" customHeight="1">
      <c r="A172" s="7">
        <v>37803</v>
      </c>
      <c r="B172" s="24">
        <v>-0.42</v>
      </c>
      <c r="C172" s="44">
        <f t="shared" si="2"/>
        <v>-0.0042</v>
      </c>
      <c r="D172" s="8">
        <f>_XLL.VFPLANO(100,$C$23:C171)/1000/2750</f>
        <v>1.517894017193225</v>
      </c>
      <c r="E172" s="5"/>
      <c r="F172" s="5"/>
      <c r="G172" s="5"/>
      <c r="H172" s="5"/>
      <c r="I172" s="5"/>
      <c r="L172">
        <v>2010</v>
      </c>
      <c r="M172" s="1">
        <v>40179</v>
      </c>
    </row>
    <row r="173" spans="1:13" ht="15" customHeight="1">
      <c r="A173" s="7">
        <v>37834</v>
      </c>
      <c r="B173" s="24">
        <v>0.38</v>
      </c>
      <c r="C173" s="44">
        <f t="shared" si="2"/>
        <v>0.0038</v>
      </c>
      <c r="D173" s="8">
        <f>_XLL.VFPLANO(100,$C$23:C172)/1000/2750</f>
        <v>1.5115188623210134</v>
      </c>
      <c r="E173" s="5"/>
      <c r="F173" s="5"/>
      <c r="G173" s="5"/>
      <c r="H173" s="5"/>
      <c r="I173" s="5"/>
      <c r="L173">
        <v>2011</v>
      </c>
      <c r="M173" s="1">
        <v>40544</v>
      </c>
    </row>
    <row r="174" spans="1:13" ht="15" customHeight="1">
      <c r="A174" s="7">
        <v>37865</v>
      </c>
      <c r="B174" s="24">
        <v>1.18</v>
      </c>
      <c r="C174" s="44">
        <f t="shared" si="2"/>
        <v>0.0118</v>
      </c>
      <c r="D174" s="8">
        <f>_XLL.VFPLANO(100,$C$23:C173)/1000/2750</f>
        <v>1.5172626339978332</v>
      </c>
      <c r="E174" s="5"/>
      <c r="F174" s="5"/>
      <c r="G174" s="5"/>
      <c r="H174" s="5"/>
      <c r="I174" s="5"/>
      <c r="L174">
        <v>2012</v>
      </c>
      <c r="M174" s="1">
        <v>40909</v>
      </c>
    </row>
    <row r="175" spans="1:13" ht="15" customHeight="1">
      <c r="A175" s="7">
        <v>37895</v>
      </c>
      <c r="B175" s="24">
        <v>0.38</v>
      </c>
      <c r="C175" s="44">
        <f t="shared" si="2"/>
        <v>0.0038</v>
      </c>
      <c r="D175" s="8">
        <f>_XLL.VFPLANO(100,$C$23:C174)/1000/2750</f>
        <v>1.535166333079008</v>
      </c>
      <c r="E175" s="5"/>
      <c r="F175" s="5"/>
      <c r="G175" s="5"/>
      <c r="H175" s="5"/>
      <c r="I175" s="5"/>
      <c r="L175">
        <v>2013</v>
      </c>
      <c r="M175" s="1">
        <v>41275</v>
      </c>
    </row>
    <row r="176" spans="1:13" ht="15" customHeight="1">
      <c r="A176" s="7">
        <v>37926</v>
      </c>
      <c r="B176" s="24">
        <v>0.49</v>
      </c>
      <c r="C176" s="44">
        <f t="shared" si="2"/>
        <v>0.0049</v>
      </c>
      <c r="D176" s="8">
        <f>_XLL.VFPLANO(100,$C$23:C175)/1000/2750</f>
        <v>1.540999965144708</v>
      </c>
      <c r="E176" s="5"/>
      <c r="F176" s="5"/>
      <c r="G176" s="5"/>
      <c r="H176" s="5"/>
      <c r="I176" s="5"/>
      <c r="L176">
        <v>2014</v>
      </c>
      <c r="M176" s="1">
        <v>41640</v>
      </c>
    </row>
    <row r="177" spans="1:13" ht="15" customHeight="1">
      <c r="A177" s="7">
        <v>37956</v>
      </c>
      <c r="B177" s="24">
        <v>0.61</v>
      </c>
      <c r="C177" s="44">
        <f t="shared" si="2"/>
        <v>0.0060999999999999995</v>
      </c>
      <c r="D177" s="8">
        <f>_XLL.VFPLANO(100,$C$23:C176)/1000/2750</f>
        <v>1.548550864973917</v>
      </c>
      <c r="E177" s="5"/>
      <c r="F177" s="5"/>
      <c r="G177" s="5"/>
      <c r="H177" s="5"/>
      <c r="I177" s="5"/>
      <c r="L177">
        <v>2015</v>
      </c>
      <c r="M177" s="1">
        <v>42005</v>
      </c>
    </row>
    <row r="178" spans="1:13" ht="15" customHeight="1">
      <c r="A178" s="7">
        <v>37987</v>
      </c>
      <c r="B178" s="24">
        <v>0.88</v>
      </c>
      <c r="C178" s="44">
        <f t="shared" si="2"/>
        <v>0.0088</v>
      </c>
      <c r="D178" s="8">
        <f>_XLL.VFPLANO(100,$C$23:C177)/1000/2750</f>
        <v>1.5579970252502577</v>
      </c>
      <c r="E178" s="5"/>
      <c r="F178" s="5"/>
      <c r="G178" s="5"/>
      <c r="H178" s="5"/>
      <c r="I178" s="5"/>
      <c r="L178">
        <v>2016</v>
      </c>
      <c r="M178" s="1">
        <v>42370</v>
      </c>
    </row>
    <row r="179" spans="1:13" ht="15" customHeight="1">
      <c r="A179" s="7">
        <v>38018</v>
      </c>
      <c r="B179" s="24">
        <v>0.69</v>
      </c>
      <c r="C179" s="44">
        <f t="shared" si="2"/>
        <v>0.0069</v>
      </c>
      <c r="D179" s="8">
        <f>_XLL.VFPLANO(100,$C$23:C178)/1000/2750</f>
        <v>1.57170739907246</v>
      </c>
      <c r="E179" s="5"/>
      <c r="F179" s="5"/>
      <c r="G179" s="5"/>
      <c r="H179" s="5"/>
      <c r="I179" s="5"/>
      <c r="L179">
        <v>2017</v>
      </c>
      <c r="M179" s="1">
        <v>42736</v>
      </c>
    </row>
    <row r="180" spans="1:13" ht="15" customHeight="1">
      <c r="A180" s="7">
        <v>38047</v>
      </c>
      <c r="B180" s="24">
        <v>1.13</v>
      </c>
      <c r="C180" s="44">
        <f t="shared" si="2"/>
        <v>0.0113</v>
      </c>
      <c r="D180" s="8">
        <f>_XLL.VFPLANO(100,$C$23:C179)/1000/2750</f>
        <v>1.5825521801260598</v>
      </c>
      <c r="E180" s="5"/>
      <c r="F180" s="5"/>
      <c r="G180" s="5"/>
      <c r="H180" s="5"/>
      <c r="I180" s="5"/>
      <c r="L180">
        <v>2018</v>
      </c>
      <c r="M180" s="1">
        <v>43101</v>
      </c>
    </row>
    <row r="181" spans="1:13" ht="15" customHeight="1">
      <c r="A181" s="7">
        <v>38078</v>
      </c>
      <c r="B181" s="24">
        <v>1.21</v>
      </c>
      <c r="C181" s="44">
        <f t="shared" si="2"/>
        <v>0.0121</v>
      </c>
      <c r="D181" s="8">
        <f>_XLL.VFPLANO(100,$C$23:C180)/1000/2750</f>
        <v>1.6004350197614843</v>
      </c>
      <c r="E181" s="5"/>
      <c r="F181" s="5"/>
      <c r="G181" s="5"/>
      <c r="H181" s="5"/>
      <c r="I181" s="5"/>
      <c r="L181">
        <v>2019</v>
      </c>
      <c r="M181" s="1">
        <v>43466</v>
      </c>
    </row>
    <row r="182" spans="1:13" ht="15" customHeight="1">
      <c r="A182" s="7">
        <v>38108</v>
      </c>
      <c r="B182" s="24">
        <v>1.31</v>
      </c>
      <c r="C182" s="44">
        <f t="shared" si="2"/>
        <v>0.0131</v>
      </c>
      <c r="D182" s="8">
        <f>_XLL.VFPLANO(100,$C$23:C181)/1000/2750</f>
        <v>1.6198002835005987</v>
      </c>
      <c r="E182" s="5"/>
      <c r="F182" s="5"/>
      <c r="G182" s="5"/>
      <c r="H182" s="5"/>
      <c r="I182" s="5"/>
      <c r="L182">
        <v>2020</v>
      </c>
      <c r="M182" s="1">
        <v>43831</v>
      </c>
    </row>
    <row r="183" spans="1:9" ht="15" customHeight="1">
      <c r="A183" s="7">
        <v>38139</v>
      </c>
      <c r="B183" s="24">
        <v>1.38</v>
      </c>
      <c r="C183" s="44">
        <f t="shared" si="2"/>
        <v>0.0138</v>
      </c>
      <c r="D183" s="8">
        <f>_XLL.VFPLANO(100,$C$23:C182)/1000/2750</f>
        <v>1.6410196672144566</v>
      </c>
      <c r="E183" s="5"/>
      <c r="F183" s="5"/>
      <c r="G183" s="5"/>
      <c r="H183" s="5"/>
      <c r="I183" s="5"/>
    </row>
    <row r="184" spans="1:9" ht="15" customHeight="1">
      <c r="A184" s="7">
        <v>38169</v>
      </c>
      <c r="B184" s="24">
        <v>1.31</v>
      </c>
      <c r="C184" s="44">
        <f t="shared" si="2"/>
        <v>0.0131</v>
      </c>
      <c r="D184" s="8">
        <f>_XLL.VFPLANO(100,$C$23:C183)/1000/2750</f>
        <v>1.6636657386220164</v>
      </c>
      <c r="E184" s="5"/>
      <c r="F184" s="5"/>
      <c r="G184" s="5"/>
      <c r="H184" s="5"/>
      <c r="I184" s="5"/>
    </row>
    <row r="185" spans="1:9" ht="15" customHeight="1">
      <c r="A185" s="7">
        <v>38200</v>
      </c>
      <c r="B185" s="24">
        <v>1.22</v>
      </c>
      <c r="C185" s="44">
        <f t="shared" si="2"/>
        <v>0.012199999999999999</v>
      </c>
      <c r="D185" s="8">
        <f>_XLL.VFPLANO(100,$C$23:C184)/1000/2750</f>
        <v>1.685459759797965</v>
      </c>
      <c r="E185" s="57"/>
      <c r="F185" s="5"/>
      <c r="G185" s="5"/>
      <c r="H185" s="5"/>
      <c r="I185" s="5"/>
    </row>
    <row r="186" spans="1:9" ht="15" customHeight="1">
      <c r="A186" s="7">
        <v>38231</v>
      </c>
      <c r="B186" s="24">
        <v>0.69</v>
      </c>
      <c r="C186" s="44">
        <f t="shared" si="2"/>
        <v>0.0069</v>
      </c>
      <c r="D186" s="8">
        <f>_XLL.VFPLANO(100,$C$23:C185)/1000/2750</f>
        <v>1.7060223688675</v>
      </c>
      <c r="E186" s="5"/>
      <c r="F186" s="5"/>
      <c r="G186" s="5"/>
      <c r="H186" s="5"/>
      <c r="I186" s="5"/>
    </row>
    <row r="187" spans="1:9" ht="15" customHeight="1">
      <c r="A187" s="7">
        <v>38261</v>
      </c>
      <c r="B187" s="24">
        <v>0.39</v>
      </c>
      <c r="C187" s="44">
        <f t="shared" si="2"/>
        <v>0.0039000000000000003</v>
      </c>
      <c r="D187" s="8">
        <f>_XLL.VFPLANO(100,$C$23:C186)/1000/2750</f>
        <v>1.7177939232126853</v>
      </c>
      <c r="E187" s="5"/>
      <c r="F187" s="5"/>
      <c r="G187" s="5"/>
      <c r="H187" s="5"/>
      <c r="I187" s="5"/>
    </row>
    <row r="188" spans="1:9" ht="15" customHeight="1">
      <c r="A188" s="7">
        <v>38292</v>
      </c>
      <c r="B188" s="24">
        <v>0.82</v>
      </c>
      <c r="C188" s="44">
        <f t="shared" si="2"/>
        <v>0.008199999999999999</v>
      </c>
      <c r="D188" s="8">
        <f>_XLL.VFPLANO(100,$C$23:C187)/1000/2750</f>
        <v>1.724493319513215</v>
      </c>
      <c r="E188" s="5"/>
      <c r="F188" s="5"/>
      <c r="G188" s="5"/>
      <c r="H188" s="5"/>
      <c r="I188" s="5"/>
    </row>
    <row r="189" spans="1:9" ht="15" customHeight="1">
      <c r="A189" s="7">
        <v>38322</v>
      </c>
      <c r="B189" s="24">
        <v>0.74</v>
      </c>
      <c r="C189" s="44">
        <f t="shared" si="2"/>
        <v>0.0074</v>
      </c>
      <c r="D189" s="8">
        <f>_XLL.VFPLANO(100,$C$23:C188)/1000/2750</f>
        <v>1.7386341647332233</v>
      </c>
      <c r="E189" s="5"/>
      <c r="F189" s="5"/>
      <c r="G189" s="5"/>
      <c r="H189" s="5"/>
      <c r="I189" s="5"/>
    </row>
    <row r="190" spans="1:9" ht="15" customHeight="1">
      <c r="A190" s="7">
        <v>38353</v>
      </c>
      <c r="B190" s="24">
        <v>0.39</v>
      </c>
      <c r="C190" s="44">
        <f t="shared" si="2"/>
        <v>0.0039000000000000003</v>
      </c>
      <c r="D190" s="8">
        <f>_XLL.VFPLANO(100,$C$23:C189)/1000/2750</f>
        <v>1.7515000575522492</v>
      </c>
      <c r="E190" s="5"/>
      <c r="F190" s="5"/>
      <c r="G190" s="5"/>
      <c r="H190" s="5"/>
      <c r="I190" s="5"/>
    </row>
    <row r="191" spans="1:9" ht="15" customHeight="1">
      <c r="A191" s="7">
        <v>38384</v>
      </c>
      <c r="B191" s="24">
        <v>0.3</v>
      </c>
      <c r="C191" s="44">
        <f t="shared" si="2"/>
        <v>0.003</v>
      </c>
      <c r="D191" s="8">
        <f>_XLL.VFPLANO(100,$C$23:C190)/1000/2750</f>
        <v>1.758330907776703</v>
      </c>
      <c r="E191" s="5"/>
      <c r="F191" s="5"/>
      <c r="G191" s="5"/>
      <c r="H191" s="5"/>
      <c r="I191" s="5"/>
    </row>
    <row r="192" spans="1:4" ht="15" customHeight="1">
      <c r="A192" s="7">
        <v>38412</v>
      </c>
      <c r="B192" s="24">
        <v>0.85</v>
      </c>
      <c r="C192" s="44">
        <f t="shared" si="2"/>
        <v>0.0085</v>
      </c>
      <c r="D192" s="8">
        <f>_XLL.VFPLANO(100,$C$23:C191)/1000/2750</f>
        <v>1.7636059005000329</v>
      </c>
    </row>
    <row r="193" spans="1:4" ht="15" customHeight="1">
      <c r="A193" s="7">
        <v>38443</v>
      </c>
      <c r="B193" s="24">
        <v>0.86</v>
      </c>
      <c r="C193" s="44">
        <f t="shared" si="2"/>
        <v>0.0086</v>
      </c>
      <c r="D193" s="8">
        <f>_XLL.VFPLANO(100,$C$23:C192)/1000/2750</f>
        <v>1.7785965506542833</v>
      </c>
    </row>
    <row r="194" spans="1:4" ht="15" customHeight="1">
      <c r="A194" s="7">
        <v>38473</v>
      </c>
      <c r="B194" s="24">
        <v>-0.22</v>
      </c>
      <c r="C194" s="44">
        <f t="shared" si="2"/>
        <v>-0.0022</v>
      </c>
      <c r="D194" s="8">
        <f>_XLL.VFPLANO(100,$C$23:C193)/1000/2750</f>
        <v>1.79389248098991</v>
      </c>
    </row>
    <row r="195" spans="1:4" ht="15" customHeight="1">
      <c r="A195" s="7">
        <v>38504</v>
      </c>
      <c r="B195" s="24">
        <v>-0.44</v>
      </c>
      <c r="C195" s="44">
        <f t="shared" si="2"/>
        <v>-0.0044</v>
      </c>
      <c r="D195" s="8">
        <f>_XLL.VFPLANO(100,$C$23:C194)/1000/2750</f>
        <v>1.7899459175317323</v>
      </c>
    </row>
    <row r="196" spans="1:4" ht="15" customHeight="1">
      <c r="A196" s="7">
        <v>38534</v>
      </c>
      <c r="B196" s="24">
        <v>-0.34</v>
      </c>
      <c r="C196" s="44">
        <f>B196/100</f>
        <v>-0.0034000000000000002</v>
      </c>
      <c r="D196" s="8">
        <f>_XLL.VFPLANO(100,$C$23:C195)/1000/2750</f>
        <v>1.7820701554945928</v>
      </c>
    </row>
    <row r="197" spans="1:4" ht="15" customHeight="1">
      <c r="A197" s="7">
        <v>38565</v>
      </c>
      <c r="B197" s="24">
        <v>-0.65</v>
      </c>
      <c r="C197" s="44">
        <f>B197/100</f>
        <v>-0.006500000000000001</v>
      </c>
      <c r="D197" s="8">
        <f>_XLL.VFPLANO(100,$C$23:C196)/1000/2750</f>
        <v>1.7760111169659114</v>
      </c>
    </row>
    <row r="198" spans="1:4" ht="15" customHeight="1">
      <c r="A198" s="7">
        <v>38596</v>
      </c>
      <c r="B198" s="24">
        <v>-0.53</v>
      </c>
      <c r="C198" s="44">
        <f>B198/100</f>
        <v>-0.0053</v>
      </c>
      <c r="D198" s="8">
        <f>_XLL.VFPLANO(100,$C$23:C197)/1000/2750</f>
        <v>1.7644670447056332</v>
      </c>
    </row>
    <row r="199" spans="1:4" ht="15" customHeight="1">
      <c r="A199" s="7">
        <v>38626</v>
      </c>
      <c r="B199" s="24">
        <v>0.6</v>
      </c>
      <c r="C199" s="44">
        <f>B199/100</f>
        <v>0.006</v>
      </c>
      <c r="D199" s="8">
        <f>_XLL.VFPLANO(100,$C$23:C198)/1000/2750</f>
        <v>1.7551153693686934</v>
      </c>
    </row>
    <row r="200" spans="1:4" ht="15" customHeight="1">
      <c r="A200" s="7">
        <v>38657</v>
      </c>
      <c r="B200" s="24">
        <v>0.4</v>
      </c>
      <c r="C200" s="44">
        <f>B200/100</f>
        <v>0.004</v>
      </c>
      <c r="D200" s="8">
        <f>_XLL.VFPLANO(100,$C$23:C199)/1000/2750</f>
        <v>1.7656460615849054</v>
      </c>
    </row>
    <row r="201" spans="1:4" ht="15" customHeight="1">
      <c r="A201" s="7">
        <v>38687</v>
      </c>
      <c r="B201" s="24">
        <v>-0.01</v>
      </c>
      <c r="C201" s="44">
        <f aca="true" t="shared" si="3" ref="C201:C264">B201/100</f>
        <v>-0.0001</v>
      </c>
      <c r="D201" s="8">
        <f>_XLL.VFPLANO(100,$C$23:C200)/1000/2750</f>
        <v>1.772708645831245</v>
      </c>
    </row>
    <row r="202" spans="1:4" ht="15" customHeight="1">
      <c r="A202" s="7">
        <v>38718</v>
      </c>
      <c r="B202" s="24">
        <v>0.92</v>
      </c>
      <c r="C202" s="44">
        <f t="shared" si="3"/>
        <v>0.0092</v>
      </c>
      <c r="D202" s="8">
        <f>_XLL.VFPLANO(100,$C$23:C201)/1000/2750</f>
        <v>1.7725313749666618</v>
      </c>
    </row>
    <row r="203" spans="1:4" ht="15" customHeight="1">
      <c r="A203" s="7">
        <v>38749</v>
      </c>
      <c r="B203" s="24">
        <v>0.01</v>
      </c>
      <c r="C203" s="44">
        <f t="shared" si="3"/>
        <v>0.0001</v>
      </c>
      <c r="D203" s="8">
        <f>_XLL.VFPLANO(100,$C$23:C202)/1000/2750</f>
        <v>1.7888386636163556</v>
      </c>
    </row>
    <row r="204" spans="1:4" ht="15" customHeight="1">
      <c r="A204" s="7">
        <v>38777</v>
      </c>
      <c r="B204" s="24">
        <v>-0.23</v>
      </c>
      <c r="C204" s="44">
        <f t="shared" si="3"/>
        <v>-0.0023</v>
      </c>
      <c r="D204" s="8">
        <f>_XLL.VFPLANO(100,$C$23:C203)/1000/2750</f>
        <v>1.7890175474827172</v>
      </c>
    </row>
    <row r="205" spans="1:4" ht="15" customHeight="1">
      <c r="A205" s="7">
        <v>38808</v>
      </c>
      <c r="B205" s="24">
        <v>-0.42</v>
      </c>
      <c r="C205" s="44">
        <f t="shared" si="3"/>
        <v>-0.0042</v>
      </c>
      <c r="D205" s="8">
        <f>_XLL.VFPLANO(100,$C$23:C204)/1000/2750</f>
        <v>1.784902807123507</v>
      </c>
    </row>
    <row r="206" spans="1:4" ht="15" customHeight="1">
      <c r="A206" s="7">
        <v>38838</v>
      </c>
      <c r="B206" s="24">
        <v>0.38</v>
      </c>
      <c r="C206" s="44">
        <f t="shared" si="3"/>
        <v>0.0038</v>
      </c>
      <c r="D206" s="8">
        <f>_XLL.VFPLANO(100,$C$23:C205)/1000/2750</f>
        <v>1.7774062153335886</v>
      </c>
    </row>
    <row r="207" spans="1:4" ht="15" customHeight="1">
      <c r="A207" s="7">
        <v>38869</v>
      </c>
      <c r="B207" s="24">
        <v>0.75</v>
      </c>
      <c r="C207" s="44">
        <f t="shared" si="3"/>
        <v>0.0075</v>
      </c>
      <c r="D207" s="8">
        <f>_XLL.VFPLANO(100,$C$23:C206)/1000/2750</f>
        <v>1.784160358951856</v>
      </c>
    </row>
    <row r="208" spans="1:4" ht="15" customHeight="1">
      <c r="A208" s="7">
        <v>38899</v>
      </c>
      <c r="B208" s="24">
        <v>0.18</v>
      </c>
      <c r="C208" s="44">
        <f t="shared" si="3"/>
        <v>0.0018</v>
      </c>
      <c r="D208" s="8">
        <f>_XLL.VFPLANO(100,$C$23:C207)/1000/2750</f>
        <v>1.797541561643995</v>
      </c>
    </row>
    <row r="209" spans="1:4" ht="15" customHeight="1">
      <c r="A209" s="7">
        <v>38930</v>
      </c>
      <c r="B209" s="24">
        <v>0.37</v>
      </c>
      <c r="C209" s="44">
        <f t="shared" si="3"/>
        <v>0.0037</v>
      </c>
      <c r="D209" s="8">
        <f>_XLL.VFPLANO(100,$C$23:C208)/1000/2750</f>
        <v>1.8007771364549543</v>
      </c>
    </row>
    <row r="210" spans="1:4" ht="15" customHeight="1">
      <c r="A210" s="7">
        <v>38961</v>
      </c>
      <c r="B210" s="24">
        <v>0.29</v>
      </c>
      <c r="C210" s="44">
        <f t="shared" si="3"/>
        <v>0.0029</v>
      </c>
      <c r="D210" s="8">
        <f>_XLL.VFPLANO(100,$C$23:C209)/1000/2750</f>
        <v>1.807440011859838</v>
      </c>
    </row>
    <row r="211" spans="1:4" ht="15" customHeight="1">
      <c r="A211" s="7">
        <v>38991</v>
      </c>
      <c r="B211" s="24">
        <v>0.47</v>
      </c>
      <c r="C211" s="44">
        <f t="shared" si="3"/>
        <v>0.004699999999999999</v>
      </c>
      <c r="D211" s="8">
        <f>_XLL.VFPLANO(100,$C$23:C210)/1000/2750</f>
        <v>1.8126815878942315</v>
      </c>
    </row>
    <row r="212" spans="1:4" ht="15" customHeight="1">
      <c r="A212" s="7">
        <v>39022</v>
      </c>
      <c r="B212" s="24">
        <v>0.75</v>
      </c>
      <c r="C212" s="44">
        <f t="shared" si="3"/>
        <v>0.0075</v>
      </c>
      <c r="D212" s="8">
        <f>_XLL.VFPLANO(100,$C$23:C211)/1000/2750</f>
        <v>1.8212011913573343</v>
      </c>
    </row>
    <row r="213" spans="1:4" ht="15" customHeight="1">
      <c r="A213" s="7">
        <v>39052</v>
      </c>
      <c r="B213" s="24">
        <v>0.32</v>
      </c>
      <c r="C213" s="44">
        <f t="shared" si="3"/>
        <v>0.0032</v>
      </c>
      <c r="D213" s="8">
        <f>_XLL.VFPLANO(100,$C$23:C212)/1000/2750</f>
        <v>1.8348602002925145</v>
      </c>
    </row>
    <row r="214" spans="1:4" ht="15" customHeight="1">
      <c r="A214" s="7">
        <v>39083</v>
      </c>
      <c r="B214" s="24">
        <v>0.5</v>
      </c>
      <c r="C214" s="44">
        <f t="shared" si="3"/>
        <v>0.005</v>
      </c>
      <c r="D214" s="8">
        <f>_XLL.VFPLANO(100,$C$23:C213)/1000/2750</f>
        <v>1.8407317529334508</v>
      </c>
    </row>
    <row r="215" spans="1:4" ht="15" customHeight="1">
      <c r="A215" s="7">
        <v>39114</v>
      </c>
      <c r="B215" s="24">
        <v>0.27</v>
      </c>
      <c r="C215" s="44">
        <f t="shared" si="3"/>
        <v>0.0027</v>
      </c>
      <c r="D215" s="8">
        <f>_XLL.VFPLANO(100,$C$23:C214)/1000/2750</f>
        <v>1.8499354116981177</v>
      </c>
    </row>
    <row r="216" spans="1:4" ht="15" customHeight="1">
      <c r="A216" s="7">
        <v>39142</v>
      </c>
      <c r="B216" s="24">
        <v>0.34</v>
      </c>
      <c r="C216" s="44">
        <f t="shared" si="3"/>
        <v>0.0034000000000000002</v>
      </c>
      <c r="D216" s="8">
        <f>_XLL.VFPLANO(100,$C$23:C215)/1000/2750</f>
        <v>1.8549302373097025</v>
      </c>
    </row>
    <row r="217" spans="1:4" ht="15" customHeight="1">
      <c r="A217" s="7">
        <v>39173</v>
      </c>
      <c r="B217" s="24">
        <v>0.04</v>
      </c>
      <c r="C217" s="44">
        <f t="shared" si="3"/>
        <v>0.0004</v>
      </c>
      <c r="D217" s="8">
        <f>_XLL.VFPLANO(100,$C$23:C216)/1000/2750</f>
        <v>1.861237000116556</v>
      </c>
    </row>
    <row r="218" spans="1:4" ht="15" customHeight="1">
      <c r="A218" s="7">
        <v>39203</v>
      </c>
      <c r="B218" s="24">
        <v>0.04</v>
      </c>
      <c r="C218" s="44">
        <f t="shared" si="3"/>
        <v>0.0004</v>
      </c>
      <c r="D218" s="8">
        <f>_XLL.VFPLANO(100,$C$23:C217)/1000/2750</f>
        <v>1.8619814949166023</v>
      </c>
    </row>
    <row r="219" spans="1:4" ht="15" customHeight="1">
      <c r="A219" s="7">
        <v>39234</v>
      </c>
      <c r="B219" s="24">
        <v>0.26</v>
      </c>
      <c r="C219" s="44">
        <f t="shared" si="3"/>
        <v>0.0026</v>
      </c>
      <c r="D219" s="8">
        <f>_XLL.VFPLANO(100,$C$23:C218)/1000/2750</f>
        <v>1.8627262875145687</v>
      </c>
    </row>
    <row r="220" spans="1:4" ht="15" customHeight="1">
      <c r="A220" s="7">
        <v>39264</v>
      </c>
      <c r="B220" s="24">
        <v>0.28</v>
      </c>
      <c r="C220" s="44">
        <f t="shared" si="3"/>
        <v>0.0028000000000000004</v>
      </c>
      <c r="D220" s="8">
        <f>_XLL.VFPLANO(100,$C$23:C219)/1000/2750</f>
        <v>1.8675693758621061</v>
      </c>
    </row>
    <row r="221" spans="1:4" ht="15" customHeight="1">
      <c r="A221" s="7">
        <v>39295</v>
      </c>
      <c r="B221" s="24">
        <v>0.98</v>
      </c>
      <c r="C221" s="44">
        <f t="shared" si="3"/>
        <v>0.0098</v>
      </c>
      <c r="D221" s="8">
        <f>_XLL.VFPLANO(100,$C$23:C220)/1000/2750</f>
        <v>1.8727985701145202</v>
      </c>
    </row>
    <row r="222" spans="1:4" ht="15" customHeight="1">
      <c r="A222" s="7">
        <v>39326</v>
      </c>
      <c r="B222" s="24">
        <v>1.29</v>
      </c>
      <c r="C222" s="44">
        <f t="shared" si="3"/>
        <v>0.0129</v>
      </c>
      <c r="D222" s="8">
        <f>_XLL.VFPLANO(100,$C$23:C221)/1000/2750</f>
        <v>1.8911519961016428</v>
      </c>
    </row>
    <row r="223" spans="1:4" ht="15" customHeight="1">
      <c r="A223" s="7">
        <v>39356</v>
      </c>
      <c r="B223" s="24">
        <v>1.05</v>
      </c>
      <c r="C223" s="44">
        <f t="shared" si="3"/>
        <v>0.0105</v>
      </c>
      <c r="D223" s="8">
        <f>_XLL.VFPLANO(100,$C$23:C222)/1000/2750</f>
        <v>1.9155478568513535</v>
      </c>
    </row>
    <row r="224" spans="1:4" ht="15" customHeight="1">
      <c r="A224" s="7">
        <v>39387</v>
      </c>
      <c r="B224" s="24">
        <v>0.69</v>
      </c>
      <c r="C224" s="44">
        <f t="shared" si="3"/>
        <v>0.0069</v>
      </c>
      <c r="D224" s="8">
        <f>_XLL.VFPLANO(100,$C$23:C223)/1000/2750</f>
        <v>1.9356611093482927</v>
      </c>
    </row>
    <row r="225" spans="1:4" ht="15" customHeight="1">
      <c r="A225" s="7">
        <v>39417</v>
      </c>
      <c r="B225" s="24">
        <v>1.76</v>
      </c>
      <c r="C225" s="44">
        <f t="shared" si="3"/>
        <v>0.0176</v>
      </c>
      <c r="D225" s="8">
        <f>_XLL.VFPLANO(100,$C$23:C224)/1000/2750</f>
        <v>1.9490171710027957</v>
      </c>
    </row>
    <row r="226" spans="1:4" ht="15" customHeight="1">
      <c r="A226" s="7">
        <v>39448</v>
      </c>
      <c r="B226" s="24">
        <v>1.09</v>
      </c>
      <c r="C226" s="44">
        <f t="shared" si="3"/>
        <v>0.0109</v>
      </c>
      <c r="D226" s="8">
        <f>_XLL.VFPLANO(100,$C$23:C225)/1000/2750</f>
        <v>1.983319873212445</v>
      </c>
    </row>
    <row r="227" spans="1:4" ht="15" customHeight="1">
      <c r="A227" s="7">
        <v>39479</v>
      </c>
      <c r="B227" s="24">
        <v>0.53</v>
      </c>
      <c r="C227" s="44">
        <f t="shared" si="3"/>
        <v>0.0053</v>
      </c>
      <c r="D227" s="8">
        <f>_XLL.VFPLANO(100,$C$23:C226)/1000/2750</f>
        <v>2.0049380598304607</v>
      </c>
    </row>
    <row r="228" spans="1:4" ht="15" customHeight="1">
      <c r="A228" s="7">
        <v>39508</v>
      </c>
      <c r="B228" s="24">
        <v>0.74</v>
      </c>
      <c r="C228" s="44">
        <f t="shared" si="3"/>
        <v>0.0074</v>
      </c>
      <c r="D228" s="8">
        <f>_XLL.VFPLANO(100,$C$23:C227)/1000/2750</f>
        <v>2.015564231547562</v>
      </c>
    </row>
    <row r="229" spans="1:4" ht="15" customHeight="1">
      <c r="A229" s="7">
        <v>39539</v>
      </c>
      <c r="B229" s="24">
        <v>0.69</v>
      </c>
      <c r="C229" s="44">
        <f t="shared" si="3"/>
        <v>0.0069</v>
      </c>
      <c r="D229" s="8">
        <f>_XLL.VFPLANO(100,$C$23:C228)/1000/2750</f>
        <v>2.0304794068610144</v>
      </c>
    </row>
    <row r="230" spans="1:4" ht="15" customHeight="1">
      <c r="A230" s="7">
        <v>39569</v>
      </c>
      <c r="B230" s="24">
        <v>1.61</v>
      </c>
      <c r="C230" s="44">
        <f t="shared" si="3"/>
        <v>0.0161</v>
      </c>
      <c r="D230" s="8">
        <f>_XLL.VFPLANO(100,$C$23:C229)/1000/2750</f>
        <v>2.044489714768355</v>
      </c>
    </row>
    <row r="231" spans="1:4" ht="15" customHeight="1">
      <c r="A231" s="7">
        <v>39600</v>
      </c>
      <c r="B231" s="24">
        <v>1.98</v>
      </c>
      <c r="C231" s="44">
        <f t="shared" si="3"/>
        <v>0.019799999999999998</v>
      </c>
      <c r="D231" s="8">
        <f>_XLL.VFPLANO(100,$C$23:C230)/1000/2750</f>
        <v>2.0774059991761256</v>
      </c>
    </row>
    <row r="232" spans="1:4" ht="15" customHeight="1">
      <c r="A232" s="7">
        <v>39630</v>
      </c>
      <c r="B232" s="24">
        <v>1.76</v>
      </c>
      <c r="C232" s="44">
        <f t="shared" si="3"/>
        <v>0.0176</v>
      </c>
      <c r="D232" s="8">
        <f>_XLL.VFPLANO(100,$C$23:C231)/1000/2750</f>
        <v>2.1185386379598126</v>
      </c>
    </row>
    <row r="233" spans="1:4" ht="15" customHeight="1">
      <c r="A233" s="7">
        <v>39661</v>
      </c>
      <c r="B233" s="24">
        <v>-0.32</v>
      </c>
      <c r="C233" s="44">
        <f t="shared" si="3"/>
        <v>-0.0032</v>
      </c>
      <c r="D233" s="8">
        <f>_XLL.VFPLANO(100,$C$23:C232)/1000/2750</f>
        <v>2.1558249179879057</v>
      </c>
    </row>
    <row r="234" spans="1:4" ht="15" customHeight="1">
      <c r="A234" s="7">
        <v>39692</v>
      </c>
      <c r="B234" s="24">
        <v>0.11</v>
      </c>
      <c r="C234" s="44">
        <f t="shared" si="3"/>
        <v>0.0011</v>
      </c>
      <c r="D234" s="8">
        <f>_XLL.VFPLANO(100,$C$23:C233)/1000/2750</f>
        <v>2.1489262782503444</v>
      </c>
    </row>
    <row r="235" spans="1:4" ht="15" customHeight="1">
      <c r="A235" s="7">
        <v>39722</v>
      </c>
      <c r="B235" s="24">
        <v>0.98</v>
      </c>
      <c r="C235" s="44">
        <f t="shared" si="3"/>
        <v>0.0098</v>
      </c>
      <c r="D235" s="8">
        <f>_XLL.VFPLANO(100,$C$23:C234)/1000/2750</f>
        <v>2.15129009715642</v>
      </c>
    </row>
    <row r="236" spans="1:4" ht="15" customHeight="1">
      <c r="A236" s="7">
        <v>39753</v>
      </c>
      <c r="B236" s="24">
        <v>0.38</v>
      </c>
      <c r="C236" s="44">
        <f t="shared" si="3"/>
        <v>0.0038</v>
      </c>
      <c r="D236" s="8">
        <f>_XLL.VFPLANO(100,$C$23:C235)/1000/2750</f>
        <v>2.172372740108553</v>
      </c>
    </row>
    <row r="237" spans="1:4" ht="15" customHeight="1">
      <c r="A237" s="7">
        <v>39783</v>
      </c>
      <c r="B237" s="24">
        <v>-0.13</v>
      </c>
      <c r="C237" s="44">
        <f t="shared" si="3"/>
        <v>-0.0013</v>
      </c>
      <c r="D237" s="8">
        <f>_XLL.VFPLANO(100,$C$23:C236)/1000/2750</f>
        <v>2.1806277565209657</v>
      </c>
    </row>
    <row r="238" spans="1:4" ht="15" customHeight="1">
      <c r="A238" s="7">
        <v>39814</v>
      </c>
      <c r="B238" s="24"/>
      <c r="C238" s="44">
        <f t="shared" si="3"/>
        <v>0</v>
      </c>
      <c r="D238" s="8">
        <f>_XLL.VFPLANO(100,$C$23:C237)/1000/2750</f>
        <v>2.177792940437488</v>
      </c>
    </row>
    <row r="239" spans="1:4" ht="15" customHeight="1">
      <c r="A239" s="7">
        <v>39845</v>
      </c>
      <c r="B239" s="24"/>
      <c r="C239" s="44">
        <f t="shared" si="3"/>
        <v>0</v>
      </c>
      <c r="D239" s="8">
        <f>_XLL.VFPLANO(100,$C$23:C238)/1000/2750</f>
        <v>2.177792940437488</v>
      </c>
    </row>
    <row r="240" spans="1:4" ht="15" customHeight="1">
      <c r="A240" s="7">
        <v>39873</v>
      </c>
      <c r="B240" s="24"/>
      <c r="C240" s="44">
        <f t="shared" si="3"/>
        <v>0</v>
      </c>
      <c r="D240" s="8">
        <f>_XLL.VFPLANO(100,$C$23:C239)/1000/2750</f>
        <v>2.177792940437488</v>
      </c>
    </row>
    <row r="241" spans="1:4" ht="15" customHeight="1">
      <c r="A241" s="7">
        <v>39904</v>
      </c>
      <c r="B241" s="24"/>
      <c r="C241" s="44">
        <f t="shared" si="3"/>
        <v>0</v>
      </c>
      <c r="D241" s="8">
        <f>_XLL.VFPLANO(100,$C$23:C240)/1000/2750</f>
        <v>2.177792940437488</v>
      </c>
    </row>
    <row r="242" spans="1:4" ht="15" customHeight="1">
      <c r="A242" s="7">
        <v>39934</v>
      </c>
      <c r="B242" s="24"/>
      <c r="C242" s="44">
        <f t="shared" si="3"/>
        <v>0</v>
      </c>
      <c r="D242" s="8">
        <f>_XLL.VFPLANO(100,$C$23:C241)/1000/2750</f>
        <v>2.177792940437488</v>
      </c>
    </row>
    <row r="243" spans="1:4" ht="15" customHeight="1">
      <c r="A243" s="7">
        <v>39965</v>
      </c>
      <c r="B243" s="24"/>
      <c r="C243" s="44">
        <f t="shared" si="3"/>
        <v>0</v>
      </c>
      <c r="D243" s="8">
        <f>_XLL.VFPLANO(100,$C$23:C242)/1000/2750</f>
        <v>2.177792940437488</v>
      </c>
    </row>
    <row r="244" spans="1:4" ht="15" customHeight="1">
      <c r="A244" s="7">
        <v>39995</v>
      </c>
      <c r="B244" s="24"/>
      <c r="C244" s="44">
        <f t="shared" si="3"/>
        <v>0</v>
      </c>
      <c r="D244" s="8">
        <f>_XLL.VFPLANO(100,$C$23:C243)/1000/2750</f>
        <v>2.177792940437488</v>
      </c>
    </row>
    <row r="245" spans="1:4" ht="15" customHeight="1">
      <c r="A245" s="7">
        <v>40026</v>
      </c>
      <c r="B245" s="24"/>
      <c r="C245" s="44">
        <f t="shared" si="3"/>
        <v>0</v>
      </c>
      <c r="D245" s="8">
        <f>_XLL.VFPLANO(100,$C$23:C244)/1000/2750</f>
        <v>2.177792940437488</v>
      </c>
    </row>
    <row r="246" spans="1:4" ht="15" customHeight="1">
      <c r="A246" s="7">
        <v>40057</v>
      </c>
      <c r="B246" s="24"/>
      <c r="C246" s="44">
        <f t="shared" si="3"/>
        <v>0</v>
      </c>
      <c r="D246" s="8">
        <f>_XLL.VFPLANO(100,$C$23:C245)/1000/2750</f>
        <v>2.177792940437488</v>
      </c>
    </row>
    <row r="247" spans="1:4" ht="15" customHeight="1">
      <c r="A247" s="7">
        <v>40087</v>
      </c>
      <c r="B247" s="24"/>
      <c r="C247" s="44">
        <f t="shared" si="3"/>
        <v>0</v>
      </c>
      <c r="D247" s="8">
        <f>_XLL.VFPLANO(100,$C$23:C246)/1000/2750</f>
        <v>2.177792940437488</v>
      </c>
    </row>
    <row r="248" spans="1:4" ht="15" customHeight="1">
      <c r="A248" s="7">
        <v>40118</v>
      </c>
      <c r="B248" s="24"/>
      <c r="C248" s="44">
        <f t="shared" si="3"/>
        <v>0</v>
      </c>
      <c r="D248" s="8">
        <f>_XLL.VFPLANO(100,$C$23:C247)/1000/2750</f>
        <v>2.177792940437488</v>
      </c>
    </row>
    <row r="249" spans="1:4" ht="15" customHeight="1">
      <c r="A249" s="7">
        <v>40148</v>
      </c>
      <c r="B249" s="24"/>
      <c r="C249" s="44">
        <f t="shared" si="3"/>
        <v>0</v>
      </c>
      <c r="D249" s="8">
        <f>_XLL.VFPLANO(100,$C$23:C248)/1000/2750</f>
        <v>2.177792940437488</v>
      </c>
    </row>
    <row r="250" spans="1:4" ht="15" customHeight="1">
      <c r="A250" s="7">
        <v>40179</v>
      </c>
      <c r="B250" s="24"/>
      <c r="C250" s="44">
        <f t="shared" si="3"/>
        <v>0</v>
      </c>
      <c r="D250" s="8">
        <f>_XLL.VFPLANO(100,$C$23:C249)/1000/2750</f>
        <v>2.177792940437488</v>
      </c>
    </row>
    <row r="251" spans="1:4" ht="15" customHeight="1">
      <c r="A251" s="7">
        <v>40210</v>
      </c>
      <c r="B251" s="24"/>
      <c r="C251" s="44">
        <f t="shared" si="3"/>
        <v>0</v>
      </c>
      <c r="D251" s="8">
        <f>_XLL.VFPLANO(100,$C$23:C250)/1000/2750</f>
        <v>2.177792940437488</v>
      </c>
    </row>
    <row r="252" spans="1:4" ht="15" customHeight="1">
      <c r="A252" s="7">
        <v>40238</v>
      </c>
      <c r="B252" s="24"/>
      <c r="C252" s="44">
        <f t="shared" si="3"/>
        <v>0</v>
      </c>
      <c r="D252" s="8">
        <f>_XLL.VFPLANO(100,$C$23:C251)/1000/2750</f>
        <v>2.177792940437488</v>
      </c>
    </row>
    <row r="253" spans="1:4" ht="15" customHeight="1">
      <c r="A253" s="7">
        <v>40269</v>
      </c>
      <c r="B253" s="24"/>
      <c r="C253" s="44">
        <f t="shared" si="3"/>
        <v>0</v>
      </c>
      <c r="D253" s="8">
        <f>_XLL.VFPLANO(100,$C$23:C252)/1000/2750</f>
        <v>2.177792940437488</v>
      </c>
    </row>
    <row r="254" spans="1:4" ht="15" customHeight="1">
      <c r="A254" s="7">
        <v>40299</v>
      </c>
      <c r="B254" s="24"/>
      <c r="C254" s="44">
        <f t="shared" si="3"/>
        <v>0</v>
      </c>
      <c r="D254" s="8">
        <f>_XLL.VFPLANO(100,$C$23:C253)/1000/2750</f>
        <v>2.177792940437488</v>
      </c>
    </row>
    <row r="255" spans="1:4" ht="15" customHeight="1">
      <c r="A255" s="7">
        <v>40330</v>
      </c>
      <c r="B255" s="24"/>
      <c r="C255" s="44">
        <f t="shared" si="3"/>
        <v>0</v>
      </c>
      <c r="D255" s="8">
        <f>_XLL.VFPLANO(100,$C$23:C254)/1000/2750</f>
        <v>2.177792940437488</v>
      </c>
    </row>
    <row r="256" spans="1:4" ht="15" customHeight="1">
      <c r="A256" s="7">
        <v>40360</v>
      </c>
      <c r="B256" s="24"/>
      <c r="C256" s="44">
        <f t="shared" si="3"/>
        <v>0</v>
      </c>
      <c r="D256" s="8">
        <f>_XLL.VFPLANO(100,$C$23:C255)/1000/2750</f>
        <v>2.177792940437488</v>
      </c>
    </row>
    <row r="257" spans="1:4" ht="15" customHeight="1">
      <c r="A257" s="7">
        <v>40391</v>
      </c>
      <c r="B257" s="24"/>
      <c r="C257" s="44">
        <f t="shared" si="3"/>
        <v>0</v>
      </c>
      <c r="D257" s="8">
        <f>_XLL.VFPLANO(100,$C$23:C256)/1000/2750</f>
        <v>2.177792940437488</v>
      </c>
    </row>
    <row r="258" spans="1:4" ht="15" customHeight="1">
      <c r="A258" s="7">
        <v>40422</v>
      </c>
      <c r="B258" s="24"/>
      <c r="C258" s="44">
        <f t="shared" si="3"/>
        <v>0</v>
      </c>
      <c r="D258" s="8">
        <f>_XLL.VFPLANO(100,$C$23:C257)/1000/2750</f>
        <v>2.177792940437488</v>
      </c>
    </row>
    <row r="259" spans="1:4" ht="15" customHeight="1">
      <c r="A259" s="7">
        <v>40452</v>
      </c>
      <c r="B259" s="24"/>
      <c r="C259" s="44">
        <f t="shared" si="3"/>
        <v>0</v>
      </c>
      <c r="D259" s="8">
        <f>_XLL.VFPLANO(100,$C$23:C258)/1000/2750</f>
        <v>2.177792940437488</v>
      </c>
    </row>
    <row r="260" spans="1:4" ht="15" customHeight="1">
      <c r="A260" s="7">
        <v>40483</v>
      </c>
      <c r="B260" s="24"/>
      <c r="C260" s="44">
        <f t="shared" si="3"/>
        <v>0</v>
      </c>
      <c r="D260" s="8">
        <f>_XLL.VFPLANO(100,$C$23:C259)/1000/2750</f>
        <v>2.177792940437488</v>
      </c>
    </row>
    <row r="261" spans="1:4" ht="15" customHeight="1">
      <c r="A261" s="7">
        <v>40513</v>
      </c>
      <c r="B261" s="24"/>
      <c r="C261" s="44">
        <f t="shared" si="3"/>
        <v>0</v>
      </c>
      <c r="D261" s="8">
        <f>_XLL.VFPLANO(100,$C$23:C260)/1000/2750</f>
        <v>2.177792940437488</v>
      </c>
    </row>
    <row r="262" spans="1:4" ht="15" customHeight="1">
      <c r="A262" s="7">
        <v>40544</v>
      </c>
      <c r="B262" s="24"/>
      <c r="C262" s="44">
        <f t="shared" si="3"/>
        <v>0</v>
      </c>
      <c r="D262" s="8">
        <f>_XLL.VFPLANO(100,$C$23:C261)/1000/2750</f>
        <v>2.177792940437488</v>
      </c>
    </row>
    <row r="263" spans="1:4" ht="15" customHeight="1">
      <c r="A263" s="7">
        <v>40575</v>
      </c>
      <c r="B263" s="24"/>
      <c r="C263" s="44">
        <f t="shared" si="3"/>
        <v>0</v>
      </c>
      <c r="D263" s="8">
        <f>_XLL.VFPLANO(100,$C$23:C262)/1000/2750</f>
        <v>2.177792940437488</v>
      </c>
    </row>
    <row r="264" spans="1:4" ht="15" customHeight="1">
      <c r="A264" s="7">
        <v>40603</v>
      </c>
      <c r="B264" s="24"/>
      <c r="C264" s="44">
        <f t="shared" si="3"/>
        <v>0</v>
      </c>
      <c r="D264" s="8">
        <f>_XLL.VFPLANO(100,$C$23:C263)/1000/2750</f>
        <v>2.177792940437488</v>
      </c>
    </row>
    <row r="265" spans="1:4" ht="15" customHeight="1">
      <c r="A265" s="7">
        <v>40634</v>
      </c>
      <c r="B265" s="24"/>
      <c r="C265" s="44">
        <f aca="true" t="shared" si="4" ref="C265:C313">B265/100</f>
        <v>0</v>
      </c>
      <c r="D265" s="8">
        <f>_XLL.VFPLANO(100,$C$23:C264)/1000/2750</f>
        <v>2.177792940437488</v>
      </c>
    </row>
    <row r="266" spans="1:4" ht="15" customHeight="1">
      <c r="A266" s="7">
        <v>40664</v>
      </c>
      <c r="B266" s="24"/>
      <c r="C266" s="44">
        <f t="shared" si="4"/>
        <v>0</v>
      </c>
      <c r="D266" s="8">
        <f>_XLL.VFPLANO(100,$C$23:C265)/1000/2750</f>
        <v>2.177792940437488</v>
      </c>
    </row>
    <row r="267" spans="1:4" ht="15" customHeight="1">
      <c r="A267" s="7">
        <v>40695</v>
      </c>
      <c r="B267" s="24"/>
      <c r="C267" s="44">
        <f t="shared" si="4"/>
        <v>0</v>
      </c>
      <c r="D267" s="8">
        <f>_XLL.VFPLANO(100,$C$23:C266)/1000/2750</f>
        <v>2.177792940437488</v>
      </c>
    </row>
    <row r="268" spans="1:4" ht="15" customHeight="1">
      <c r="A268" s="7">
        <v>40725</v>
      </c>
      <c r="B268" s="24"/>
      <c r="C268" s="44">
        <f t="shared" si="4"/>
        <v>0</v>
      </c>
      <c r="D268" s="8">
        <f>_XLL.VFPLANO(100,$C$23:C267)/1000/2750</f>
        <v>2.177792940437488</v>
      </c>
    </row>
    <row r="269" spans="1:4" ht="15" customHeight="1">
      <c r="A269" s="7">
        <v>40756</v>
      </c>
      <c r="B269" s="24"/>
      <c r="C269" s="44">
        <f t="shared" si="4"/>
        <v>0</v>
      </c>
      <c r="D269" s="8">
        <f>_XLL.VFPLANO(100,$C$23:C268)/1000/2750</f>
        <v>2.177792940437488</v>
      </c>
    </row>
    <row r="270" spans="1:4" ht="15" customHeight="1">
      <c r="A270" s="7">
        <v>40787</v>
      </c>
      <c r="B270" s="24"/>
      <c r="C270" s="44">
        <f t="shared" si="4"/>
        <v>0</v>
      </c>
      <c r="D270" s="8">
        <f>_XLL.VFPLANO(100,$C$23:C269)/1000/2750</f>
        <v>2.177792940437488</v>
      </c>
    </row>
    <row r="271" spans="1:4" ht="15" customHeight="1">
      <c r="A271" s="7">
        <v>40817</v>
      </c>
      <c r="B271" s="24"/>
      <c r="C271" s="44">
        <f t="shared" si="4"/>
        <v>0</v>
      </c>
      <c r="D271" s="8">
        <f>_XLL.VFPLANO(100,$C$23:C270)/1000/2750</f>
        <v>2.177792940437488</v>
      </c>
    </row>
    <row r="272" spans="1:4" ht="15" customHeight="1">
      <c r="A272" s="7">
        <v>40848</v>
      </c>
      <c r="B272" s="24"/>
      <c r="C272" s="44">
        <f t="shared" si="4"/>
        <v>0</v>
      </c>
      <c r="D272" s="8">
        <f>_XLL.VFPLANO(100,$C$23:C271)/1000/2750</f>
        <v>2.177792940437488</v>
      </c>
    </row>
    <row r="273" spans="1:4" ht="15" customHeight="1">
      <c r="A273" s="7">
        <v>40878</v>
      </c>
      <c r="B273" s="24"/>
      <c r="C273" s="44">
        <f t="shared" si="4"/>
        <v>0</v>
      </c>
      <c r="D273" s="8">
        <f>_XLL.VFPLANO(100,$C$23:C272)/1000/2750</f>
        <v>2.177792940437488</v>
      </c>
    </row>
    <row r="274" spans="1:4" ht="15" customHeight="1">
      <c r="A274" s="7">
        <v>40909</v>
      </c>
      <c r="B274" s="24"/>
      <c r="C274" s="44">
        <f t="shared" si="4"/>
        <v>0</v>
      </c>
      <c r="D274" s="8">
        <f>_XLL.VFPLANO(100,$C$23:C273)/1000/2750</f>
        <v>2.177792940437488</v>
      </c>
    </row>
    <row r="275" spans="1:4" ht="15" customHeight="1">
      <c r="A275" s="7">
        <v>40940</v>
      </c>
      <c r="B275" s="24"/>
      <c r="C275" s="44">
        <f t="shared" si="4"/>
        <v>0</v>
      </c>
      <c r="D275" s="8">
        <f>_XLL.VFPLANO(100,$C$23:C274)/1000/2750</f>
        <v>2.177792940437488</v>
      </c>
    </row>
    <row r="276" spans="1:4" ht="15" customHeight="1">
      <c r="A276" s="7">
        <v>40969</v>
      </c>
      <c r="B276" s="24"/>
      <c r="C276" s="44">
        <f t="shared" si="4"/>
        <v>0</v>
      </c>
      <c r="D276" s="8">
        <f>_XLL.VFPLANO(100,$C$23:C275)/1000/2750</f>
        <v>2.177792940437488</v>
      </c>
    </row>
    <row r="277" spans="1:4" ht="15" customHeight="1">
      <c r="A277" s="7">
        <v>41000</v>
      </c>
      <c r="B277" s="24"/>
      <c r="C277" s="44">
        <f t="shared" si="4"/>
        <v>0</v>
      </c>
      <c r="D277" s="8">
        <f>_XLL.VFPLANO(100,$C$23:C276)/1000/2750</f>
        <v>2.177792940437488</v>
      </c>
    </row>
    <row r="278" spans="1:4" ht="15" customHeight="1">
      <c r="A278" s="7">
        <v>41030</v>
      </c>
      <c r="B278" s="24"/>
      <c r="C278" s="44">
        <f t="shared" si="4"/>
        <v>0</v>
      </c>
      <c r="D278" s="8">
        <f>_XLL.VFPLANO(100,$C$23:C277)/1000/2750</f>
        <v>2.177792940437488</v>
      </c>
    </row>
    <row r="279" spans="1:4" ht="15" customHeight="1">
      <c r="A279" s="7">
        <v>41061</v>
      </c>
      <c r="B279" s="24"/>
      <c r="C279" s="44">
        <f t="shared" si="4"/>
        <v>0</v>
      </c>
      <c r="D279" s="8">
        <f>_XLL.VFPLANO(100,$C$23:C278)/1000/2750</f>
        <v>2.177792940437488</v>
      </c>
    </row>
    <row r="280" spans="1:4" ht="15" customHeight="1">
      <c r="A280" s="7">
        <v>41091</v>
      </c>
      <c r="B280" s="24"/>
      <c r="C280" s="44">
        <f t="shared" si="4"/>
        <v>0</v>
      </c>
      <c r="D280" s="8">
        <f>_XLL.VFPLANO(100,$C$23:C279)/1000/2750</f>
        <v>2.177792940437488</v>
      </c>
    </row>
    <row r="281" spans="1:4" ht="15" customHeight="1">
      <c r="A281" s="7">
        <v>41122</v>
      </c>
      <c r="B281" s="24"/>
      <c r="C281" s="44">
        <f t="shared" si="4"/>
        <v>0</v>
      </c>
      <c r="D281" s="8">
        <f>_XLL.VFPLANO(100,$C$23:C280)/1000/2750</f>
        <v>2.177792940437488</v>
      </c>
    </row>
    <row r="282" spans="1:4" ht="15" customHeight="1">
      <c r="A282" s="7">
        <v>41153</v>
      </c>
      <c r="B282" s="24"/>
      <c r="C282" s="44">
        <f t="shared" si="4"/>
        <v>0</v>
      </c>
      <c r="D282" s="8">
        <f>_XLL.VFPLANO(100,$C$23:C281)/1000/2750</f>
        <v>2.177792940437488</v>
      </c>
    </row>
    <row r="283" spans="1:4" ht="15" customHeight="1">
      <c r="A283" s="7">
        <v>41183</v>
      </c>
      <c r="B283" s="24"/>
      <c r="C283" s="44">
        <f t="shared" si="4"/>
        <v>0</v>
      </c>
      <c r="D283" s="8">
        <f>_XLL.VFPLANO(100,$C$23:C282)/1000/2750</f>
        <v>2.177792940437488</v>
      </c>
    </row>
    <row r="284" spans="1:4" ht="15" customHeight="1">
      <c r="A284" s="7">
        <v>41214</v>
      </c>
      <c r="B284" s="24"/>
      <c r="C284" s="44">
        <f t="shared" si="4"/>
        <v>0</v>
      </c>
      <c r="D284" s="8">
        <f>_XLL.VFPLANO(100,$C$23:C283)/1000/2750</f>
        <v>2.177792940437488</v>
      </c>
    </row>
    <row r="285" spans="1:4" ht="15" customHeight="1">
      <c r="A285" s="7">
        <v>41244</v>
      </c>
      <c r="B285" s="24"/>
      <c r="C285" s="44">
        <f t="shared" si="4"/>
        <v>0</v>
      </c>
      <c r="D285" s="8">
        <f>_XLL.VFPLANO(100,$C$23:C284)/1000/2750</f>
        <v>2.177792940437488</v>
      </c>
    </row>
    <row r="286" spans="1:4" ht="15" customHeight="1">
      <c r="A286" s="7">
        <v>41275</v>
      </c>
      <c r="B286" s="24"/>
      <c r="C286" s="44">
        <f t="shared" si="4"/>
        <v>0</v>
      </c>
      <c r="D286" s="8">
        <f>_XLL.VFPLANO(100,$C$23:C285)/1000/2750</f>
        <v>2.177792940437488</v>
      </c>
    </row>
    <row r="287" spans="1:4" ht="15" customHeight="1">
      <c r="A287" s="7">
        <v>41306</v>
      </c>
      <c r="B287" s="24"/>
      <c r="C287" s="44">
        <f t="shared" si="4"/>
        <v>0</v>
      </c>
      <c r="D287" s="8">
        <f>_XLL.VFPLANO(100,$C$23:C286)/1000/2750</f>
        <v>2.177792940437488</v>
      </c>
    </row>
    <row r="288" spans="1:4" ht="15" customHeight="1">
      <c r="A288" s="7">
        <v>41334</v>
      </c>
      <c r="B288" s="24"/>
      <c r="C288" s="44">
        <f t="shared" si="4"/>
        <v>0</v>
      </c>
      <c r="D288" s="8">
        <f>_XLL.VFPLANO(100,$C$23:C287)/1000/2750</f>
        <v>2.177792940437488</v>
      </c>
    </row>
    <row r="289" spans="1:4" ht="15" customHeight="1">
      <c r="A289" s="7">
        <v>41365</v>
      </c>
      <c r="B289" s="24"/>
      <c r="C289" s="44">
        <f t="shared" si="4"/>
        <v>0</v>
      </c>
      <c r="D289" s="8">
        <f>_XLL.VFPLANO(100,$C$23:C288)/1000/2750</f>
        <v>2.177792940437488</v>
      </c>
    </row>
    <row r="290" spans="1:4" ht="15" customHeight="1">
      <c r="A290" s="7">
        <v>41395</v>
      </c>
      <c r="B290" s="24"/>
      <c r="C290" s="44">
        <f t="shared" si="4"/>
        <v>0</v>
      </c>
      <c r="D290" s="8">
        <f>_XLL.VFPLANO(100,$C$23:C289)/1000/2750</f>
        <v>2.177792940437488</v>
      </c>
    </row>
    <row r="291" spans="1:4" ht="15" customHeight="1">
      <c r="A291" s="7">
        <v>41426</v>
      </c>
      <c r="B291" s="24"/>
      <c r="C291" s="44">
        <f t="shared" si="4"/>
        <v>0</v>
      </c>
      <c r="D291" s="8">
        <f>_XLL.VFPLANO(100,$C$23:C290)/1000/2750</f>
        <v>2.177792940437488</v>
      </c>
    </row>
    <row r="292" spans="1:4" ht="15" customHeight="1">
      <c r="A292" s="7">
        <v>41456</v>
      </c>
      <c r="B292" s="24"/>
      <c r="C292" s="44">
        <f t="shared" si="4"/>
        <v>0</v>
      </c>
      <c r="D292" s="8">
        <f>_XLL.VFPLANO(100,$C$23:C291)/1000/2750</f>
        <v>2.177792940437488</v>
      </c>
    </row>
    <row r="293" spans="1:4" ht="15" customHeight="1">
      <c r="A293" s="7">
        <v>41487</v>
      </c>
      <c r="B293" s="24"/>
      <c r="C293" s="44">
        <f t="shared" si="4"/>
        <v>0</v>
      </c>
      <c r="D293" s="8">
        <f>_XLL.VFPLANO(100,$C$23:C292)/1000/2750</f>
        <v>2.177792940437488</v>
      </c>
    </row>
    <row r="294" spans="1:4" ht="15" customHeight="1">
      <c r="A294" s="7">
        <v>41518</v>
      </c>
      <c r="B294" s="24"/>
      <c r="C294" s="44">
        <f t="shared" si="4"/>
        <v>0</v>
      </c>
      <c r="D294" s="8">
        <f>_XLL.VFPLANO(100,$C$23:C293)/1000/2750</f>
        <v>2.177792940437488</v>
      </c>
    </row>
    <row r="295" spans="1:4" ht="15" customHeight="1">
      <c r="A295" s="7">
        <v>41548</v>
      </c>
      <c r="B295" s="24"/>
      <c r="C295" s="44">
        <f t="shared" si="4"/>
        <v>0</v>
      </c>
      <c r="D295" s="8">
        <f>_XLL.VFPLANO(100,$C$23:C294)/1000/2750</f>
        <v>2.177792940437488</v>
      </c>
    </row>
    <row r="296" spans="1:4" ht="15" customHeight="1">
      <c r="A296" s="7">
        <v>41579</v>
      </c>
      <c r="B296" s="24"/>
      <c r="C296" s="44">
        <f t="shared" si="4"/>
        <v>0</v>
      </c>
      <c r="D296" s="8">
        <f>_XLL.VFPLANO(100,$C$23:C295)/1000/2750</f>
        <v>2.177792940437488</v>
      </c>
    </row>
    <row r="297" spans="1:4" ht="15" customHeight="1">
      <c r="A297" s="7">
        <v>41609</v>
      </c>
      <c r="B297" s="24"/>
      <c r="C297" s="44">
        <f t="shared" si="4"/>
        <v>0</v>
      </c>
      <c r="D297" s="8">
        <f>_XLL.VFPLANO(100,$C$23:C296)/1000/2750</f>
        <v>2.177792940437488</v>
      </c>
    </row>
    <row r="298" spans="1:4" ht="15" customHeight="1">
      <c r="A298" s="7">
        <v>41640</v>
      </c>
      <c r="B298" s="24"/>
      <c r="C298" s="44">
        <f t="shared" si="4"/>
        <v>0</v>
      </c>
      <c r="D298" s="8">
        <f>_XLL.VFPLANO(100,$C$23:C297)/1000/2750</f>
        <v>2.177792940437488</v>
      </c>
    </row>
    <row r="299" spans="1:4" ht="15" customHeight="1">
      <c r="A299" s="7">
        <v>41671</v>
      </c>
      <c r="B299" s="24"/>
      <c r="C299" s="44">
        <f t="shared" si="4"/>
        <v>0</v>
      </c>
      <c r="D299" s="8">
        <f>_XLL.VFPLANO(100,$C$23:C298)/1000/2750</f>
        <v>2.177792940437488</v>
      </c>
    </row>
    <row r="300" spans="1:4" ht="15" customHeight="1">
      <c r="A300" s="7">
        <v>41699</v>
      </c>
      <c r="B300" s="24"/>
      <c r="C300" s="44">
        <f t="shared" si="4"/>
        <v>0</v>
      </c>
      <c r="D300" s="8">
        <f>_XLL.VFPLANO(100,$C$23:C299)/1000/2750</f>
        <v>2.177792940437488</v>
      </c>
    </row>
    <row r="301" spans="1:4" ht="15" customHeight="1">
      <c r="A301" s="7">
        <v>41730</v>
      </c>
      <c r="B301" s="24"/>
      <c r="C301" s="44">
        <f t="shared" si="4"/>
        <v>0</v>
      </c>
      <c r="D301" s="8">
        <f>_XLL.VFPLANO(100,$C$23:C300)/1000/2750</f>
        <v>2.177792940437488</v>
      </c>
    </row>
    <row r="302" spans="1:4" ht="15" customHeight="1">
      <c r="A302" s="7">
        <v>41760</v>
      </c>
      <c r="B302" s="24"/>
      <c r="C302" s="44">
        <f t="shared" si="4"/>
        <v>0</v>
      </c>
      <c r="D302" s="8">
        <f>_XLL.VFPLANO(100,$C$23:C301)/1000/2750</f>
        <v>2.177792940437488</v>
      </c>
    </row>
    <row r="303" spans="1:4" ht="15" customHeight="1">
      <c r="A303" s="7">
        <v>41791</v>
      </c>
      <c r="B303" s="24"/>
      <c r="C303" s="44">
        <f t="shared" si="4"/>
        <v>0</v>
      </c>
      <c r="D303" s="8">
        <f>_XLL.VFPLANO(100,$C$23:C302)/1000/2750</f>
        <v>2.177792940437488</v>
      </c>
    </row>
    <row r="304" spans="1:4" ht="15" customHeight="1">
      <c r="A304" s="7">
        <v>41821</v>
      </c>
      <c r="B304" s="24"/>
      <c r="C304" s="44">
        <f t="shared" si="4"/>
        <v>0</v>
      </c>
      <c r="D304" s="8">
        <f>_XLL.VFPLANO(100,$C$23:C303)/1000/2750</f>
        <v>2.177792940437488</v>
      </c>
    </row>
    <row r="305" spans="1:4" ht="15" customHeight="1">
      <c r="A305" s="7">
        <v>41852</v>
      </c>
      <c r="B305" s="24"/>
      <c r="C305" s="44">
        <f t="shared" si="4"/>
        <v>0</v>
      </c>
      <c r="D305" s="8">
        <f>_XLL.VFPLANO(100,$C$23:C304)/1000/2750</f>
        <v>2.177792940437488</v>
      </c>
    </row>
    <row r="306" spans="1:4" ht="15" customHeight="1">
      <c r="A306" s="7">
        <v>41883</v>
      </c>
      <c r="B306" s="24"/>
      <c r="C306" s="44">
        <f t="shared" si="4"/>
        <v>0</v>
      </c>
      <c r="D306" s="8">
        <f>_XLL.VFPLANO(100,$C$23:C305)/1000/2750</f>
        <v>2.177792940437488</v>
      </c>
    </row>
    <row r="307" spans="1:4" ht="15" customHeight="1">
      <c r="A307" s="7">
        <v>41913</v>
      </c>
      <c r="B307" s="24"/>
      <c r="C307" s="44">
        <f t="shared" si="4"/>
        <v>0</v>
      </c>
      <c r="D307" s="8">
        <f>_XLL.VFPLANO(100,$C$23:C306)/1000/2750</f>
        <v>2.177792940437488</v>
      </c>
    </row>
    <row r="308" spans="1:4" ht="15" customHeight="1">
      <c r="A308" s="7">
        <v>41944</v>
      </c>
      <c r="B308" s="24"/>
      <c r="C308" s="44">
        <f t="shared" si="4"/>
        <v>0</v>
      </c>
      <c r="D308" s="8">
        <f>_XLL.VFPLANO(100,$C$23:C307)/1000/2750</f>
        <v>2.177792940437488</v>
      </c>
    </row>
    <row r="309" spans="1:4" ht="15" customHeight="1">
      <c r="A309" s="7">
        <v>41974</v>
      </c>
      <c r="B309" s="24"/>
      <c r="C309" s="44">
        <f t="shared" si="4"/>
        <v>0</v>
      </c>
      <c r="D309" s="8">
        <f>_XLL.VFPLANO(100,$C$23:C308)/1000/2750</f>
        <v>2.177792940437488</v>
      </c>
    </row>
    <row r="310" spans="1:4" ht="15" customHeight="1">
      <c r="A310" s="7">
        <v>42005</v>
      </c>
      <c r="B310" s="24"/>
      <c r="C310" s="44">
        <f t="shared" si="4"/>
        <v>0</v>
      </c>
      <c r="D310" s="8">
        <f>_XLL.VFPLANO(100,$C$23:C309)/1000/2750</f>
        <v>2.177792940437488</v>
      </c>
    </row>
    <row r="311" spans="1:4" ht="15" customHeight="1">
      <c r="A311" s="7">
        <v>42036</v>
      </c>
      <c r="B311" s="24"/>
      <c r="C311" s="44">
        <f t="shared" si="4"/>
        <v>0</v>
      </c>
      <c r="D311" s="8">
        <f>_XLL.VFPLANO(100,$C$23:C310)/1000/2750</f>
        <v>2.177792940437488</v>
      </c>
    </row>
    <row r="312" spans="1:4" ht="15" customHeight="1">
      <c r="A312" s="7">
        <v>42064</v>
      </c>
      <c r="B312" s="24"/>
      <c r="C312" s="44">
        <f t="shared" si="4"/>
        <v>0</v>
      </c>
      <c r="D312" s="8">
        <f>_XLL.VFPLANO(100,$C$23:C311)/1000/2750</f>
        <v>2.177792940437488</v>
      </c>
    </row>
    <row r="313" spans="1:4" ht="15" customHeight="1">
      <c r="A313" s="7">
        <v>42095</v>
      </c>
      <c r="B313" s="24"/>
      <c r="C313" s="44">
        <f t="shared" si="4"/>
        <v>0</v>
      </c>
      <c r="D313" s="8">
        <f>_XLL.VFPLANO(100,$C$23:C312)/1000/2750</f>
        <v>2.177792940437488</v>
      </c>
    </row>
  </sheetData>
  <sheetProtection password="CC5A" sheet="1" objects="1" scenarios="1"/>
  <mergeCells count="2">
    <mergeCell ref="A1:D1"/>
    <mergeCell ref="E1:I2"/>
  </mergeCells>
  <printOptions/>
  <pageMargins left="0.75" right="0.75" top="1" bottom="1" header="0.492125985" footer="0.49212598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31"/>
  <dimension ref="A1:L7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3" max="3" width="10.140625" style="0" bestFit="1" customWidth="1"/>
  </cols>
  <sheetData>
    <row r="1" spans="1:12" ht="27">
      <c r="A1" s="28"/>
      <c r="B1" s="106" t="s">
        <v>12</v>
      </c>
      <c r="C1" s="106"/>
      <c r="D1" s="106"/>
      <c r="E1" s="106"/>
      <c r="F1" s="106"/>
      <c r="G1" s="106"/>
      <c r="H1" s="106"/>
      <c r="I1" s="106"/>
      <c r="J1" s="106"/>
      <c r="K1" s="106"/>
      <c r="L1" s="28"/>
    </row>
    <row r="2" spans="1:12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">
      <c r="A4" s="26"/>
      <c r="B4" s="104" t="s">
        <v>10</v>
      </c>
      <c r="C4" s="104"/>
      <c r="D4" s="104"/>
      <c r="E4" s="104"/>
      <c r="F4" s="104"/>
      <c r="G4" s="104"/>
      <c r="H4" s="104"/>
      <c r="I4" s="104"/>
      <c r="J4" s="104"/>
      <c r="K4" s="104"/>
      <c r="L4" s="26"/>
    </row>
    <row r="5" spans="1:12" ht="15">
      <c r="A5" s="29"/>
      <c r="B5" s="104" t="s">
        <v>11</v>
      </c>
      <c r="C5" s="104"/>
      <c r="D5" s="104"/>
      <c r="E5" s="104"/>
      <c r="F5" s="104"/>
      <c r="G5" s="104"/>
      <c r="H5" s="104"/>
      <c r="I5" s="104"/>
      <c r="J5" s="104"/>
      <c r="K5" s="104"/>
      <c r="L5" s="26"/>
    </row>
    <row r="6" spans="1:12" ht="30" customHeight="1">
      <c r="A6" s="29"/>
      <c r="B6" s="105" t="s">
        <v>18</v>
      </c>
      <c r="C6" s="105"/>
      <c r="D6" s="105"/>
      <c r="E6" s="105"/>
      <c r="F6" s="105"/>
      <c r="G6" s="105"/>
      <c r="H6" s="105"/>
      <c r="I6" s="105"/>
      <c r="J6" s="105"/>
      <c r="K6" s="105"/>
      <c r="L6" s="26"/>
    </row>
    <row r="7" spans="1:12" ht="15">
      <c r="A7" s="29"/>
      <c r="B7" s="104" t="s">
        <v>17</v>
      </c>
      <c r="C7" s="104"/>
      <c r="D7" s="104"/>
      <c r="E7" s="104"/>
      <c r="F7" s="104"/>
      <c r="G7" s="104"/>
      <c r="H7" s="104"/>
      <c r="I7" s="104"/>
      <c r="J7" s="104"/>
      <c r="K7" s="104"/>
      <c r="L7" s="26"/>
    </row>
    <row r="8" spans="1:12" ht="12.75">
      <c r="A8" s="29"/>
      <c r="B8" s="29"/>
      <c r="C8" s="26"/>
      <c r="D8" s="25"/>
      <c r="E8" s="26"/>
      <c r="F8" s="26"/>
      <c r="G8" s="26"/>
      <c r="H8" s="26"/>
      <c r="I8" s="26"/>
      <c r="J8" s="26"/>
      <c r="K8" s="26"/>
      <c r="L8" s="26"/>
    </row>
    <row r="9" spans="1:12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12.75">
      <c r="A11" s="30"/>
      <c r="B11" s="30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2.75">
      <c r="A12" s="26"/>
      <c r="B12" s="31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12.75">
      <c r="A13" s="26"/>
      <c r="B13" s="31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12.75">
      <c r="A14" s="26"/>
      <c r="B14" s="31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12.75">
      <c r="A15" s="26"/>
      <c r="B15" s="31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2.75">
      <c r="A16" s="26"/>
      <c r="B16" s="31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2.75">
      <c r="A17" s="26"/>
      <c r="B17" s="31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15">
      <c r="A18" s="103" t="s">
        <v>22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1:12" ht="12.75">
      <c r="A19" s="26"/>
      <c r="B19" s="31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12.75">
      <c r="A20" s="26"/>
      <c r="B20" s="31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12.75">
      <c r="A21" s="26"/>
      <c r="B21" s="31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2" ht="12.75">
      <c r="A22" s="26"/>
      <c r="B22" s="31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2.75">
      <c r="A23" s="26"/>
      <c r="B23" s="31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2.75">
      <c r="A24" s="26"/>
      <c r="B24" s="31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ht="12.75">
      <c r="A25" s="26"/>
      <c r="B25" s="31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ht="12.75">
      <c r="A26" s="26"/>
      <c r="B26" s="31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2" ht="12.75">
      <c r="A27" s="26"/>
      <c r="B27" s="31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12.75">
      <c r="A28" s="26"/>
      <c r="B28" s="31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ht="12.75">
      <c r="A29" s="26"/>
      <c r="B29" s="31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ht="12.75">
      <c r="A30" s="26"/>
      <c r="B30" s="31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ht="12.75">
      <c r="B31" s="27"/>
    </row>
    <row r="32" ht="12.75">
      <c r="B32" s="27"/>
    </row>
    <row r="33" ht="12.75">
      <c r="B33" s="27"/>
    </row>
    <row r="34" ht="12.75"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</sheetData>
  <mergeCells count="6">
    <mergeCell ref="A18:L18"/>
    <mergeCell ref="B7:K7"/>
    <mergeCell ref="B6:K6"/>
    <mergeCell ref="B1:K1"/>
    <mergeCell ref="B4:K4"/>
    <mergeCell ref="B5:K5"/>
  </mergeCells>
  <dataValidations count="2">
    <dataValidation allowBlank="1" showInputMessage="1" showErrorMessage="1" prompt="Qualquer alteração nesses dados afetará diretamente os resultados dos cálculos." sqref="A23:B41"/>
    <dataValidation allowBlank="1" showErrorMessage="1" sqref="B19:B22 C8:F17 A5:A22 B5:B17 C19:C22"/>
  </dataValidations>
  <hyperlinks>
    <hyperlink ref="A18:L18" location="DadosparaCompra!A1" display="COMO ADQUIRIR A VERSÃO COMPLETA? CLIQUE AQUI"/>
  </hyperlinks>
  <printOptions/>
  <pageMargins left="0.75" right="0.75" top="1" bottom="1" header="0.492125985" footer="0.49212598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3"/>
  <dimension ref="A1:P43"/>
  <sheetViews>
    <sheetView workbookViewId="0" topLeftCell="A1">
      <selection activeCell="O29" sqref="O29"/>
    </sheetView>
  </sheetViews>
  <sheetFormatPr defaultColWidth="9.140625" defaultRowHeight="12.75"/>
  <sheetData>
    <row r="1" spans="1:16" ht="13.5" thickBot="1">
      <c r="A1" s="85" t="s">
        <v>23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5" t="s">
        <v>23</v>
      </c>
      <c r="P1" s="81"/>
    </row>
    <row r="2" spans="1:16" ht="13.5" thickTop="1">
      <c r="A2" s="84"/>
      <c r="B2" s="107" t="s">
        <v>24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82"/>
      <c r="P2" s="81"/>
    </row>
    <row r="3" spans="1:16" ht="12.75">
      <c r="A3" s="84"/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2"/>
      <c r="O3" s="82"/>
      <c r="P3" s="81"/>
    </row>
    <row r="4" spans="1:16" ht="12.75">
      <c r="A4" s="84"/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2"/>
      <c r="O4" s="82"/>
      <c r="P4" s="81"/>
    </row>
    <row r="5" spans="1:16" ht="12.75">
      <c r="A5" s="84"/>
      <c r="B5" s="110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2"/>
      <c r="O5" s="82"/>
      <c r="P5" s="81"/>
    </row>
    <row r="6" spans="1:16" ht="12.75">
      <c r="A6" s="84"/>
      <c r="B6" s="110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  <c r="O6" s="82"/>
      <c r="P6" s="81"/>
    </row>
    <row r="7" spans="1:16" ht="12.75">
      <c r="A7" s="84"/>
      <c r="B7" s="110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2"/>
      <c r="O7" s="82"/>
      <c r="P7" s="81"/>
    </row>
    <row r="8" spans="1:16" ht="12.75">
      <c r="A8" s="84"/>
      <c r="B8" s="110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2"/>
      <c r="O8" s="82"/>
      <c r="P8" s="81"/>
    </row>
    <row r="9" spans="1:16" ht="12.75">
      <c r="A9" s="84"/>
      <c r="B9" s="110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2"/>
      <c r="O9" s="82"/>
      <c r="P9" s="81"/>
    </row>
    <row r="10" spans="1:16" ht="12.75">
      <c r="A10" s="84"/>
      <c r="B10" s="110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2"/>
      <c r="O10" s="82"/>
      <c r="P10" s="81"/>
    </row>
    <row r="11" spans="1:16" ht="12.75">
      <c r="A11" s="84"/>
      <c r="B11" s="110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2"/>
      <c r="O11" s="82"/>
      <c r="P11" s="81"/>
    </row>
    <row r="12" spans="1:16" ht="12.75">
      <c r="A12" s="84"/>
      <c r="B12" s="110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2"/>
      <c r="O12" s="82"/>
      <c r="P12" s="81"/>
    </row>
    <row r="13" spans="1:16" ht="12.75">
      <c r="A13" s="84"/>
      <c r="B13" s="110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2"/>
      <c r="O13" s="82"/>
      <c r="P13" s="81"/>
    </row>
    <row r="14" spans="1:16" ht="12.75">
      <c r="A14" s="84"/>
      <c r="B14" s="11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2"/>
      <c r="O14" s="82"/>
      <c r="P14" s="81"/>
    </row>
    <row r="15" spans="1:16" ht="12.75">
      <c r="A15" s="84"/>
      <c r="B15" s="110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2"/>
      <c r="O15" s="82"/>
      <c r="P15" s="81"/>
    </row>
    <row r="16" spans="1:16" ht="12.75">
      <c r="A16" s="84"/>
      <c r="B16" s="110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2"/>
      <c r="O16" s="82"/>
      <c r="P16" s="81"/>
    </row>
    <row r="17" spans="1:16" ht="12.75">
      <c r="A17" s="84"/>
      <c r="B17" s="110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2"/>
      <c r="O17" s="82"/>
      <c r="P17" s="81"/>
    </row>
    <row r="18" spans="1:16" ht="12.75">
      <c r="A18" s="84"/>
      <c r="B18" s="110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2"/>
      <c r="O18" s="82"/>
      <c r="P18" s="81"/>
    </row>
    <row r="19" spans="1:16" ht="12.75">
      <c r="A19" s="84"/>
      <c r="B19" s="110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2"/>
      <c r="O19" s="82"/>
      <c r="P19" s="81"/>
    </row>
    <row r="20" spans="1:16" ht="12.75">
      <c r="A20" s="84"/>
      <c r="B20" s="110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2"/>
      <c r="O20" s="82"/>
      <c r="P20" s="81"/>
    </row>
    <row r="21" spans="1:16" ht="12.75">
      <c r="A21" s="84"/>
      <c r="B21" s="110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2"/>
      <c r="O21" s="82"/>
      <c r="P21" s="81"/>
    </row>
    <row r="22" spans="1:16" ht="12.75">
      <c r="A22" s="84"/>
      <c r="B22" s="110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2"/>
      <c r="O22" s="82"/>
      <c r="P22" s="81"/>
    </row>
    <row r="23" spans="1:16" ht="12.75">
      <c r="A23" s="84"/>
      <c r="B23" s="110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2"/>
      <c r="O23" s="82"/>
      <c r="P23" s="81"/>
    </row>
    <row r="24" spans="1:16" ht="12.75">
      <c r="A24" s="84"/>
      <c r="B24" s="110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2"/>
      <c r="O24" s="82"/>
      <c r="P24" s="81"/>
    </row>
    <row r="25" spans="1:16" ht="12.75">
      <c r="A25" s="84"/>
      <c r="B25" s="110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2"/>
      <c r="O25" s="82"/>
      <c r="P25" s="81"/>
    </row>
    <row r="26" spans="1:16" ht="12.75">
      <c r="A26" s="84"/>
      <c r="B26" s="110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2"/>
      <c r="O26" s="82"/>
      <c r="P26" s="81"/>
    </row>
    <row r="27" spans="1:16" ht="6" customHeight="1">
      <c r="A27" s="84"/>
      <c r="B27" s="110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2"/>
      <c r="O27" s="82"/>
      <c r="P27" s="81"/>
    </row>
    <row r="28" spans="1:16" ht="7.5" customHeight="1">
      <c r="A28" s="84"/>
      <c r="B28" s="110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  <c r="O28" s="82"/>
      <c r="P28" s="81"/>
    </row>
    <row r="29" spans="1:16" ht="13.5" customHeight="1" thickBot="1">
      <c r="A29" s="85" t="s">
        <v>23</v>
      </c>
      <c r="B29" s="113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9"/>
      <c r="O29" s="85" t="s">
        <v>23</v>
      </c>
      <c r="P29" s="81"/>
    </row>
    <row r="30" spans="1:16" ht="13.5" thickTop="1">
      <c r="A30" s="81"/>
      <c r="B30" s="114" t="s">
        <v>21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81"/>
      <c r="P30" s="81"/>
    </row>
    <row r="31" spans="1:16" ht="12.7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ht="12.7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ht="12.7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12.7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ht="12.7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12.75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2.7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2.7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12.75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12.7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12.75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ht="12.75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ht="12.75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</sheetData>
  <mergeCells count="2">
    <mergeCell ref="B2:N29"/>
    <mergeCell ref="B30:N30"/>
  </mergeCells>
  <hyperlinks>
    <hyperlink ref="A1" location="Abertura!A1" display="VOLTAR"/>
    <hyperlink ref="O1" location="Abertura!A1" display="VOLTAR"/>
    <hyperlink ref="O29" location="Abertura!A1" display="VOLTAR"/>
    <hyperlink ref="A29" location="Abertura!A1" display="VOLTAR"/>
  </hyperlinks>
  <printOptions/>
  <pageMargins left="0.75" right="0.75" top="1" bottom="1" header="0.492125985" footer="0.49212598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2005-01-05T12:39:27Z</cp:lastPrinted>
  <dcterms:created xsi:type="dcterms:W3CDTF">2003-07-03T21:04:39Z</dcterms:created>
  <dcterms:modified xsi:type="dcterms:W3CDTF">2009-01-06T11:05:55Z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