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0" yWindow="0" windowWidth="20490" windowHeight="7755"/>
  </bookViews>
  <sheets>
    <sheet name="PLANILHA" sheetId="1" r:id="rId1"/>
  </sheets>
  <definedNames>
    <definedName name="_xlnm.Print_Area" localSheetId="0">PLANILHA!$B$2:$AW$444</definedName>
    <definedName name="_xlnm.Print_Titles" localSheetId="0">PLANILHA!$74:$78</definedName>
  </definedNames>
  <calcPr calcId="145621"/>
</workbook>
</file>

<file path=xl/calcChain.xml><?xml version="1.0" encoding="utf-8"?>
<calcChain xmlns="http://schemas.openxmlformats.org/spreadsheetml/2006/main">
  <c r="C79" i="1" l="1"/>
  <c r="D71" i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D69" i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C71" i="1"/>
  <c r="C70" i="1"/>
  <c r="C69" i="1"/>
  <c r="N444" i="1"/>
  <c r="D65" i="1"/>
  <c r="E65" i="1" s="1"/>
  <c r="D66" i="1" l="1"/>
  <c r="F65" i="1"/>
  <c r="E66" i="1"/>
  <c r="D36" i="1"/>
  <c r="G65" i="1" l="1"/>
  <c r="F66" i="1"/>
  <c r="E36" i="1"/>
  <c r="D37" i="1"/>
  <c r="D38" i="1" s="1"/>
  <c r="L79" i="1"/>
  <c r="C80" i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K79" i="1"/>
  <c r="H79" i="1" s="1"/>
  <c r="I79" i="1" l="1"/>
  <c r="K80" i="1"/>
  <c r="H80" i="1" s="1"/>
  <c r="L80" i="1"/>
  <c r="M80" i="1" s="1"/>
  <c r="G66" i="1"/>
  <c r="H65" i="1"/>
  <c r="F36" i="1"/>
  <c r="E37" i="1"/>
  <c r="E38" i="1" s="1"/>
  <c r="L421" i="1"/>
  <c r="M421" i="1" s="1"/>
  <c r="L81" i="1"/>
  <c r="M79" i="1"/>
  <c r="N79" i="1" s="1"/>
  <c r="K81" i="1"/>
  <c r="I80" i="1" l="1"/>
  <c r="I65" i="1"/>
  <c r="H66" i="1"/>
  <c r="G36" i="1"/>
  <c r="F37" i="1"/>
  <c r="F38" i="1" s="1"/>
  <c r="L422" i="1"/>
  <c r="M422" i="1" s="1"/>
  <c r="M81" i="1"/>
  <c r="N80" i="1"/>
  <c r="L82" i="1"/>
  <c r="H81" i="1"/>
  <c r="I81" i="1"/>
  <c r="K82" i="1"/>
  <c r="J65" i="1" l="1"/>
  <c r="I66" i="1"/>
  <c r="H36" i="1"/>
  <c r="G37" i="1"/>
  <c r="G38" i="1" s="1"/>
  <c r="L423" i="1"/>
  <c r="M423" i="1" s="1"/>
  <c r="M82" i="1"/>
  <c r="N81" i="1"/>
  <c r="L83" i="1"/>
  <c r="H82" i="1"/>
  <c r="I82" i="1"/>
  <c r="K83" i="1"/>
  <c r="K65" i="1" l="1"/>
  <c r="J66" i="1"/>
  <c r="I36" i="1"/>
  <c r="H37" i="1"/>
  <c r="H38" i="1" s="1"/>
  <c r="L424" i="1"/>
  <c r="M424" i="1" s="1"/>
  <c r="M83" i="1"/>
  <c r="N82" i="1"/>
  <c r="L84" i="1"/>
  <c r="H83" i="1"/>
  <c r="I83" i="1"/>
  <c r="K84" i="1"/>
  <c r="K66" i="1" l="1"/>
  <c r="L65" i="1"/>
  <c r="J36" i="1"/>
  <c r="I37" i="1"/>
  <c r="I38" i="1" s="1"/>
  <c r="L425" i="1"/>
  <c r="M425" i="1" s="1"/>
  <c r="M84" i="1"/>
  <c r="N83" i="1"/>
  <c r="L85" i="1"/>
  <c r="H84" i="1"/>
  <c r="I84" i="1"/>
  <c r="K85" i="1"/>
  <c r="M65" i="1" l="1"/>
  <c r="L66" i="1"/>
  <c r="K36" i="1"/>
  <c r="J37" i="1"/>
  <c r="J38" i="1" s="1"/>
  <c r="L426" i="1"/>
  <c r="M426" i="1" s="1"/>
  <c r="M85" i="1"/>
  <c r="N84" i="1"/>
  <c r="L86" i="1"/>
  <c r="H85" i="1"/>
  <c r="I85" i="1"/>
  <c r="K86" i="1"/>
  <c r="M66" i="1" l="1"/>
  <c r="N65" i="1"/>
  <c r="L36" i="1"/>
  <c r="K37" i="1"/>
  <c r="K38" i="1" s="1"/>
  <c r="L427" i="1"/>
  <c r="M427" i="1" s="1"/>
  <c r="M86" i="1"/>
  <c r="N85" i="1"/>
  <c r="L87" i="1"/>
  <c r="H86" i="1"/>
  <c r="I86" i="1"/>
  <c r="K87" i="1"/>
  <c r="O65" i="1" l="1"/>
  <c r="O66" i="1" s="1"/>
  <c r="N66" i="1"/>
  <c r="M36" i="1"/>
  <c r="L37" i="1"/>
  <c r="L38" i="1" s="1"/>
  <c r="L428" i="1"/>
  <c r="M428" i="1" s="1"/>
  <c r="M87" i="1"/>
  <c r="N86" i="1"/>
  <c r="L88" i="1"/>
  <c r="H87" i="1"/>
  <c r="I87" i="1"/>
  <c r="K88" i="1"/>
  <c r="N36" i="1" l="1"/>
  <c r="M37" i="1"/>
  <c r="M38" i="1" s="1"/>
  <c r="L429" i="1"/>
  <c r="M429" i="1" s="1"/>
  <c r="M88" i="1"/>
  <c r="N87" i="1"/>
  <c r="L89" i="1"/>
  <c r="H88" i="1"/>
  <c r="I88" i="1"/>
  <c r="K89" i="1"/>
  <c r="O36" i="1" l="1"/>
  <c r="N37" i="1"/>
  <c r="N38" i="1" s="1"/>
  <c r="L430" i="1"/>
  <c r="M430" i="1" s="1"/>
  <c r="M89" i="1"/>
  <c r="N88" i="1"/>
  <c r="L90" i="1"/>
  <c r="H89" i="1"/>
  <c r="I89" i="1"/>
  <c r="K90" i="1"/>
  <c r="P36" i="1" l="1"/>
  <c r="O37" i="1"/>
  <c r="O38" i="1" s="1"/>
  <c r="L431" i="1"/>
  <c r="M431" i="1" s="1"/>
  <c r="M90" i="1"/>
  <c r="N89" i="1"/>
  <c r="L91" i="1"/>
  <c r="H90" i="1"/>
  <c r="I90" i="1"/>
  <c r="K91" i="1"/>
  <c r="Q36" i="1" l="1"/>
  <c r="P37" i="1"/>
  <c r="P38" i="1" s="1"/>
  <c r="L432" i="1"/>
  <c r="M432" i="1" s="1"/>
  <c r="M91" i="1"/>
  <c r="N90" i="1"/>
  <c r="L92" i="1"/>
  <c r="H91" i="1"/>
  <c r="I91" i="1"/>
  <c r="K92" i="1"/>
  <c r="R36" i="1" l="1"/>
  <c r="Q37" i="1"/>
  <c r="Q38" i="1" s="1"/>
  <c r="L433" i="1"/>
  <c r="M433" i="1" s="1"/>
  <c r="M92" i="1"/>
  <c r="N91" i="1"/>
  <c r="L93" i="1"/>
  <c r="H92" i="1"/>
  <c r="I92" i="1"/>
  <c r="K93" i="1"/>
  <c r="S36" i="1" l="1"/>
  <c r="R37" i="1"/>
  <c r="R38" i="1" s="1"/>
  <c r="L434" i="1"/>
  <c r="M434" i="1" s="1"/>
  <c r="M93" i="1"/>
  <c r="N92" i="1"/>
  <c r="L94" i="1"/>
  <c r="H93" i="1"/>
  <c r="I93" i="1"/>
  <c r="K94" i="1"/>
  <c r="T36" i="1" l="1"/>
  <c r="S37" i="1"/>
  <c r="S38" i="1" s="1"/>
  <c r="L435" i="1"/>
  <c r="M435" i="1" s="1"/>
  <c r="M94" i="1"/>
  <c r="N93" i="1"/>
  <c r="L95" i="1"/>
  <c r="H94" i="1"/>
  <c r="I94" i="1"/>
  <c r="K95" i="1"/>
  <c r="U36" i="1" l="1"/>
  <c r="T37" i="1"/>
  <c r="T38" i="1" s="1"/>
  <c r="L436" i="1"/>
  <c r="M436" i="1" s="1"/>
  <c r="M95" i="1"/>
  <c r="N94" i="1"/>
  <c r="L96" i="1"/>
  <c r="H95" i="1"/>
  <c r="I95" i="1"/>
  <c r="K96" i="1"/>
  <c r="V36" i="1" l="1"/>
  <c r="U37" i="1"/>
  <c r="U38" i="1" s="1"/>
  <c r="K438" i="1"/>
  <c r="L438" i="1"/>
  <c r="M438" i="1" s="1"/>
  <c r="L437" i="1"/>
  <c r="M437" i="1" s="1"/>
  <c r="M96" i="1"/>
  <c r="N95" i="1"/>
  <c r="L97" i="1"/>
  <c r="H96" i="1"/>
  <c r="I96" i="1"/>
  <c r="K97" i="1"/>
  <c r="W36" i="1" l="1"/>
  <c r="V37" i="1"/>
  <c r="V38" i="1" s="1"/>
  <c r="K439" i="1"/>
  <c r="L439" i="1"/>
  <c r="M439" i="1" s="1"/>
  <c r="H438" i="1"/>
  <c r="I438" i="1"/>
  <c r="N438" i="1"/>
  <c r="M97" i="1"/>
  <c r="N96" i="1"/>
  <c r="L98" i="1"/>
  <c r="H97" i="1"/>
  <c r="I97" i="1"/>
  <c r="K98" i="1"/>
  <c r="H439" i="1" l="1"/>
  <c r="I439" i="1"/>
  <c r="X36" i="1"/>
  <c r="W37" i="1"/>
  <c r="W38" i="1" s="1"/>
  <c r="K440" i="1"/>
  <c r="L440" i="1"/>
  <c r="M440" i="1" s="1"/>
  <c r="N439" i="1"/>
  <c r="M98" i="1"/>
  <c r="N97" i="1"/>
  <c r="L99" i="1"/>
  <c r="H98" i="1"/>
  <c r="I98" i="1"/>
  <c r="K99" i="1"/>
  <c r="H440" i="1" l="1"/>
  <c r="I440" i="1"/>
  <c r="Y36" i="1"/>
  <c r="X37" i="1"/>
  <c r="X38" i="1" s="1"/>
  <c r="K441" i="1"/>
  <c r="L441" i="1"/>
  <c r="M441" i="1" s="1"/>
  <c r="N440" i="1"/>
  <c r="M99" i="1"/>
  <c r="N98" i="1"/>
  <c r="L100" i="1"/>
  <c r="H99" i="1"/>
  <c r="I99" i="1"/>
  <c r="K100" i="1"/>
  <c r="H441" i="1" l="1"/>
  <c r="I441" i="1"/>
  <c r="Z36" i="1"/>
  <c r="Y37" i="1"/>
  <c r="Y38" i="1" s="1"/>
  <c r="K442" i="1"/>
  <c r="L442" i="1"/>
  <c r="M442" i="1" s="1"/>
  <c r="N441" i="1"/>
  <c r="M100" i="1"/>
  <c r="N99" i="1"/>
  <c r="L101" i="1"/>
  <c r="H100" i="1"/>
  <c r="I100" i="1"/>
  <c r="K101" i="1"/>
  <c r="I442" i="1" l="1"/>
  <c r="H442" i="1"/>
  <c r="AA36" i="1"/>
  <c r="Z37" i="1"/>
  <c r="Z38" i="1" s="1"/>
  <c r="K443" i="1"/>
  <c r="L443" i="1"/>
  <c r="M443" i="1" s="1"/>
  <c r="N442" i="1"/>
  <c r="M101" i="1"/>
  <c r="N100" i="1"/>
  <c r="L102" i="1"/>
  <c r="H101" i="1"/>
  <c r="I101" i="1"/>
  <c r="K102" i="1"/>
  <c r="H443" i="1" l="1"/>
  <c r="I443" i="1"/>
  <c r="AB36" i="1"/>
  <c r="AA37" i="1"/>
  <c r="AA38" i="1" s="1"/>
  <c r="N443" i="1"/>
  <c r="M102" i="1"/>
  <c r="N101" i="1"/>
  <c r="L103" i="1"/>
  <c r="H102" i="1"/>
  <c r="I102" i="1"/>
  <c r="K103" i="1"/>
  <c r="AC36" i="1" l="1"/>
  <c r="AB37" i="1"/>
  <c r="AB38" i="1" s="1"/>
  <c r="M103" i="1"/>
  <c r="N102" i="1"/>
  <c r="L104" i="1"/>
  <c r="H103" i="1"/>
  <c r="I103" i="1"/>
  <c r="K104" i="1"/>
  <c r="AD36" i="1" l="1"/>
  <c r="AC37" i="1"/>
  <c r="AC38" i="1" s="1"/>
  <c r="M104" i="1"/>
  <c r="N103" i="1"/>
  <c r="L105" i="1"/>
  <c r="H104" i="1"/>
  <c r="I104" i="1"/>
  <c r="K105" i="1"/>
  <c r="AE36" i="1" l="1"/>
  <c r="AD37" i="1"/>
  <c r="AD38" i="1" s="1"/>
  <c r="M105" i="1"/>
  <c r="N104" i="1"/>
  <c r="L106" i="1"/>
  <c r="H105" i="1"/>
  <c r="I105" i="1"/>
  <c r="K106" i="1"/>
  <c r="AF36" i="1" l="1"/>
  <c r="AE37" i="1"/>
  <c r="AE38" i="1" s="1"/>
  <c r="M106" i="1"/>
  <c r="N105" i="1"/>
  <c r="L107" i="1"/>
  <c r="H106" i="1"/>
  <c r="I106" i="1"/>
  <c r="K107" i="1"/>
  <c r="AG36" i="1" l="1"/>
  <c r="AF37" i="1"/>
  <c r="AF38" i="1" s="1"/>
  <c r="M107" i="1"/>
  <c r="N106" i="1"/>
  <c r="L108" i="1"/>
  <c r="H107" i="1"/>
  <c r="I107" i="1"/>
  <c r="K108" i="1"/>
  <c r="AH36" i="1" l="1"/>
  <c r="AG37" i="1"/>
  <c r="AG38" i="1" s="1"/>
  <c r="M108" i="1"/>
  <c r="N107" i="1"/>
  <c r="L109" i="1"/>
  <c r="H108" i="1"/>
  <c r="I108" i="1"/>
  <c r="K109" i="1"/>
  <c r="AI36" i="1" l="1"/>
  <c r="AH37" i="1"/>
  <c r="AH38" i="1" s="1"/>
  <c r="M109" i="1"/>
  <c r="N108" i="1"/>
  <c r="L110" i="1"/>
  <c r="H109" i="1"/>
  <c r="I109" i="1"/>
  <c r="K110" i="1"/>
  <c r="AJ36" i="1" l="1"/>
  <c r="AI37" i="1"/>
  <c r="AI38" i="1" s="1"/>
  <c r="M110" i="1"/>
  <c r="N109" i="1"/>
  <c r="L111" i="1"/>
  <c r="H110" i="1"/>
  <c r="I110" i="1"/>
  <c r="K111" i="1"/>
  <c r="AK36" i="1" l="1"/>
  <c r="AJ37" i="1"/>
  <c r="AJ38" i="1" s="1"/>
  <c r="M111" i="1"/>
  <c r="N110" i="1"/>
  <c r="L112" i="1"/>
  <c r="H111" i="1"/>
  <c r="I111" i="1"/>
  <c r="K112" i="1"/>
  <c r="AL36" i="1" l="1"/>
  <c r="AK37" i="1"/>
  <c r="AK38" i="1" s="1"/>
  <c r="M112" i="1"/>
  <c r="N111" i="1"/>
  <c r="L113" i="1"/>
  <c r="H112" i="1"/>
  <c r="I112" i="1"/>
  <c r="K113" i="1"/>
  <c r="AM36" i="1" l="1"/>
  <c r="AL37" i="1"/>
  <c r="AL38" i="1" s="1"/>
  <c r="M113" i="1"/>
  <c r="N112" i="1"/>
  <c r="L114" i="1"/>
  <c r="H113" i="1"/>
  <c r="I113" i="1"/>
  <c r="K114" i="1"/>
  <c r="AN36" i="1" l="1"/>
  <c r="AM37" i="1"/>
  <c r="AM38" i="1" s="1"/>
  <c r="M114" i="1"/>
  <c r="N113" i="1"/>
  <c r="L115" i="1"/>
  <c r="H114" i="1"/>
  <c r="I114" i="1"/>
  <c r="K115" i="1"/>
  <c r="AO36" i="1" l="1"/>
  <c r="AN37" i="1"/>
  <c r="AN38" i="1" s="1"/>
  <c r="M115" i="1"/>
  <c r="N114" i="1"/>
  <c r="L116" i="1"/>
  <c r="H115" i="1"/>
  <c r="I115" i="1"/>
  <c r="K116" i="1"/>
  <c r="AP36" i="1" l="1"/>
  <c r="AO37" i="1"/>
  <c r="AO38" i="1" s="1"/>
  <c r="M116" i="1"/>
  <c r="N115" i="1"/>
  <c r="L117" i="1"/>
  <c r="H116" i="1"/>
  <c r="I116" i="1"/>
  <c r="K117" i="1"/>
  <c r="AQ36" i="1" l="1"/>
  <c r="AP37" i="1"/>
  <c r="AP38" i="1" s="1"/>
  <c r="M117" i="1"/>
  <c r="N116" i="1"/>
  <c r="L118" i="1"/>
  <c r="H117" i="1"/>
  <c r="I117" i="1"/>
  <c r="AR36" i="1" l="1"/>
  <c r="AQ37" i="1"/>
  <c r="AQ38" i="1" s="1"/>
  <c r="M118" i="1"/>
  <c r="N117" i="1"/>
  <c r="L119" i="1"/>
  <c r="K118" i="1"/>
  <c r="I118" i="1" s="1"/>
  <c r="K119" i="1"/>
  <c r="H118" i="1" l="1"/>
  <c r="AS36" i="1"/>
  <c r="AR37" i="1"/>
  <c r="AR38" i="1" s="1"/>
  <c r="N118" i="1"/>
  <c r="M119" i="1"/>
  <c r="L120" i="1"/>
  <c r="H119" i="1"/>
  <c r="I119" i="1"/>
  <c r="AT36" i="1" l="1"/>
  <c r="AS37" i="1"/>
  <c r="AS38" i="1" s="1"/>
  <c r="M120" i="1"/>
  <c r="N119" i="1"/>
  <c r="L121" i="1"/>
  <c r="K120" i="1"/>
  <c r="I120" i="1" s="1"/>
  <c r="K121" i="1"/>
  <c r="H120" i="1" l="1"/>
  <c r="AU36" i="1"/>
  <c r="AT37" i="1"/>
  <c r="AT38" i="1" s="1"/>
  <c r="N120" i="1"/>
  <c r="M121" i="1"/>
  <c r="H121" i="1"/>
  <c r="L122" i="1"/>
  <c r="I121" i="1"/>
  <c r="K122" i="1"/>
  <c r="AV36" i="1" l="1"/>
  <c r="AU37" i="1"/>
  <c r="AU38" i="1" s="1"/>
  <c r="M122" i="1"/>
  <c r="H122" i="1"/>
  <c r="N121" i="1"/>
  <c r="L123" i="1"/>
  <c r="I122" i="1"/>
  <c r="K123" i="1"/>
  <c r="AW36" i="1" l="1"/>
  <c r="AV37" i="1"/>
  <c r="AV38" i="1" s="1"/>
  <c r="M123" i="1"/>
  <c r="H123" i="1"/>
  <c r="N122" i="1"/>
  <c r="L124" i="1"/>
  <c r="I123" i="1"/>
  <c r="K124" i="1"/>
  <c r="AX36" i="1" l="1"/>
  <c r="AW37" i="1"/>
  <c r="AW38" i="1" s="1"/>
  <c r="M124" i="1"/>
  <c r="H124" i="1"/>
  <c r="N123" i="1"/>
  <c r="L125" i="1"/>
  <c r="I124" i="1"/>
  <c r="K125" i="1"/>
  <c r="AY36" i="1" l="1"/>
  <c r="AX37" i="1"/>
  <c r="AX38" i="1" s="1"/>
  <c r="M125" i="1"/>
  <c r="H125" i="1"/>
  <c r="N124" i="1"/>
  <c r="L126" i="1"/>
  <c r="I125" i="1"/>
  <c r="K126" i="1"/>
  <c r="AZ36" i="1" l="1"/>
  <c r="AY37" i="1"/>
  <c r="AY38" i="1" s="1"/>
  <c r="M126" i="1"/>
  <c r="H126" i="1"/>
  <c r="N125" i="1"/>
  <c r="L127" i="1"/>
  <c r="I126" i="1"/>
  <c r="K127" i="1"/>
  <c r="BA36" i="1" l="1"/>
  <c r="AZ37" i="1"/>
  <c r="AZ38" i="1" s="1"/>
  <c r="M127" i="1"/>
  <c r="H127" i="1"/>
  <c r="N126" i="1"/>
  <c r="L128" i="1"/>
  <c r="I127" i="1"/>
  <c r="K128" i="1"/>
  <c r="BB36" i="1" l="1"/>
  <c r="BA37" i="1"/>
  <c r="BA38" i="1" s="1"/>
  <c r="M128" i="1"/>
  <c r="H128" i="1"/>
  <c r="N127" i="1"/>
  <c r="L129" i="1"/>
  <c r="I128" i="1"/>
  <c r="K129" i="1"/>
  <c r="BC36" i="1" l="1"/>
  <c r="BB37" i="1"/>
  <c r="BB38" i="1" s="1"/>
  <c r="M129" i="1"/>
  <c r="H129" i="1"/>
  <c r="N128" i="1"/>
  <c r="L130" i="1"/>
  <c r="I129" i="1"/>
  <c r="K130" i="1"/>
  <c r="BD36" i="1" l="1"/>
  <c r="BC37" i="1"/>
  <c r="BC38" i="1" s="1"/>
  <c r="M130" i="1"/>
  <c r="H130" i="1"/>
  <c r="N129" i="1"/>
  <c r="L131" i="1"/>
  <c r="I130" i="1"/>
  <c r="K131" i="1"/>
  <c r="BD37" i="1" l="1"/>
  <c r="BD38" i="1" s="1"/>
  <c r="M131" i="1"/>
  <c r="H131" i="1"/>
  <c r="N130" i="1"/>
  <c r="L132" i="1"/>
  <c r="I131" i="1"/>
  <c r="K132" i="1"/>
  <c r="M132" i="1" l="1"/>
  <c r="H132" i="1"/>
  <c r="N131" i="1"/>
  <c r="L133" i="1"/>
  <c r="I132" i="1"/>
  <c r="K133" i="1"/>
  <c r="M133" i="1" l="1"/>
  <c r="H133" i="1"/>
  <c r="N132" i="1"/>
  <c r="L134" i="1"/>
  <c r="I133" i="1"/>
  <c r="K134" i="1"/>
  <c r="M134" i="1" l="1"/>
  <c r="H134" i="1"/>
  <c r="N133" i="1"/>
  <c r="L135" i="1"/>
  <c r="I134" i="1"/>
  <c r="K135" i="1"/>
  <c r="M135" i="1" l="1"/>
  <c r="H135" i="1"/>
  <c r="N134" i="1"/>
  <c r="L136" i="1"/>
  <c r="I135" i="1"/>
  <c r="K136" i="1"/>
  <c r="M136" i="1" l="1"/>
  <c r="H136" i="1"/>
  <c r="N135" i="1"/>
  <c r="L137" i="1"/>
  <c r="I136" i="1"/>
  <c r="K137" i="1"/>
  <c r="M137" i="1" l="1"/>
  <c r="H137" i="1"/>
  <c r="N136" i="1"/>
  <c r="L138" i="1"/>
  <c r="I137" i="1"/>
  <c r="K138" i="1"/>
  <c r="M138" i="1" l="1"/>
  <c r="H138" i="1"/>
  <c r="N137" i="1"/>
  <c r="L139" i="1"/>
  <c r="I138" i="1"/>
  <c r="K139" i="1"/>
  <c r="M139" i="1" l="1"/>
  <c r="H139" i="1"/>
  <c r="N138" i="1"/>
  <c r="L140" i="1"/>
  <c r="I139" i="1"/>
  <c r="K140" i="1"/>
  <c r="M140" i="1" l="1"/>
  <c r="H140" i="1"/>
  <c r="N139" i="1"/>
  <c r="L141" i="1"/>
  <c r="I140" i="1"/>
  <c r="K141" i="1"/>
  <c r="M141" i="1" l="1"/>
  <c r="H141" i="1"/>
  <c r="N140" i="1"/>
  <c r="L142" i="1"/>
  <c r="I141" i="1"/>
  <c r="K142" i="1"/>
  <c r="M142" i="1" l="1"/>
  <c r="H142" i="1"/>
  <c r="N141" i="1"/>
  <c r="L143" i="1"/>
  <c r="I142" i="1"/>
  <c r="K143" i="1"/>
  <c r="M143" i="1" l="1"/>
  <c r="H143" i="1"/>
  <c r="N142" i="1"/>
  <c r="L144" i="1"/>
  <c r="I143" i="1"/>
  <c r="K144" i="1"/>
  <c r="M144" i="1" l="1"/>
  <c r="H144" i="1"/>
  <c r="N143" i="1"/>
  <c r="L145" i="1"/>
  <c r="I144" i="1"/>
  <c r="K145" i="1"/>
  <c r="M145" i="1" l="1"/>
  <c r="H145" i="1"/>
  <c r="N144" i="1"/>
  <c r="L146" i="1"/>
  <c r="I145" i="1"/>
  <c r="K146" i="1"/>
  <c r="M146" i="1" l="1"/>
  <c r="H146" i="1"/>
  <c r="N145" i="1"/>
  <c r="L147" i="1"/>
  <c r="I146" i="1"/>
  <c r="K147" i="1"/>
  <c r="M147" i="1" l="1"/>
  <c r="H147" i="1"/>
  <c r="N146" i="1"/>
  <c r="L148" i="1"/>
  <c r="I147" i="1"/>
  <c r="K148" i="1"/>
  <c r="M148" i="1" l="1"/>
  <c r="H148" i="1"/>
  <c r="N147" i="1"/>
  <c r="L149" i="1"/>
  <c r="I148" i="1"/>
  <c r="K149" i="1"/>
  <c r="M149" i="1" l="1"/>
  <c r="H149" i="1"/>
  <c r="N148" i="1"/>
  <c r="L150" i="1"/>
  <c r="I149" i="1"/>
  <c r="K150" i="1"/>
  <c r="M150" i="1" l="1"/>
  <c r="H150" i="1"/>
  <c r="N149" i="1"/>
  <c r="L151" i="1"/>
  <c r="I150" i="1"/>
  <c r="K151" i="1"/>
  <c r="M151" i="1" l="1"/>
  <c r="H151" i="1"/>
  <c r="N150" i="1"/>
  <c r="L152" i="1"/>
  <c r="I151" i="1"/>
  <c r="K152" i="1"/>
  <c r="M152" i="1" l="1"/>
  <c r="H152" i="1"/>
  <c r="N151" i="1"/>
  <c r="L153" i="1"/>
  <c r="I152" i="1"/>
  <c r="K153" i="1"/>
  <c r="M153" i="1" l="1"/>
  <c r="H153" i="1"/>
  <c r="N152" i="1"/>
  <c r="L154" i="1"/>
  <c r="I153" i="1"/>
  <c r="K154" i="1"/>
  <c r="M154" i="1" l="1"/>
  <c r="H154" i="1"/>
  <c r="N153" i="1"/>
  <c r="L155" i="1"/>
  <c r="I154" i="1"/>
  <c r="K155" i="1"/>
  <c r="M155" i="1" l="1"/>
  <c r="H155" i="1"/>
  <c r="N154" i="1"/>
  <c r="L156" i="1"/>
  <c r="I155" i="1"/>
  <c r="K156" i="1"/>
  <c r="M156" i="1" l="1"/>
  <c r="H156" i="1"/>
  <c r="N155" i="1"/>
  <c r="L157" i="1"/>
  <c r="I156" i="1"/>
  <c r="K157" i="1"/>
  <c r="M157" i="1" l="1"/>
  <c r="H157" i="1"/>
  <c r="N156" i="1"/>
  <c r="L158" i="1"/>
  <c r="I157" i="1"/>
  <c r="K158" i="1"/>
  <c r="M158" i="1" l="1"/>
  <c r="H158" i="1"/>
  <c r="N157" i="1"/>
  <c r="L159" i="1"/>
  <c r="I158" i="1"/>
  <c r="K159" i="1"/>
  <c r="M159" i="1" l="1"/>
  <c r="H159" i="1"/>
  <c r="N158" i="1"/>
  <c r="L160" i="1"/>
  <c r="I159" i="1"/>
  <c r="K160" i="1"/>
  <c r="M160" i="1" l="1"/>
  <c r="H160" i="1"/>
  <c r="N159" i="1"/>
  <c r="L161" i="1"/>
  <c r="I160" i="1"/>
  <c r="K161" i="1"/>
  <c r="M161" i="1" l="1"/>
  <c r="H161" i="1"/>
  <c r="N160" i="1"/>
  <c r="L162" i="1"/>
  <c r="I161" i="1"/>
  <c r="K162" i="1"/>
  <c r="M162" i="1" l="1"/>
  <c r="H162" i="1"/>
  <c r="N161" i="1"/>
  <c r="L163" i="1"/>
  <c r="I162" i="1"/>
  <c r="K163" i="1"/>
  <c r="M163" i="1" l="1"/>
  <c r="H163" i="1"/>
  <c r="N162" i="1"/>
  <c r="L164" i="1"/>
  <c r="I163" i="1"/>
  <c r="K164" i="1"/>
  <c r="M164" i="1" l="1"/>
  <c r="H164" i="1"/>
  <c r="N163" i="1"/>
  <c r="L165" i="1"/>
  <c r="I164" i="1"/>
  <c r="K165" i="1"/>
  <c r="M165" i="1" l="1"/>
  <c r="H165" i="1"/>
  <c r="N164" i="1"/>
  <c r="L166" i="1"/>
  <c r="I165" i="1"/>
  <c r="K166" i="1"/>
  <c r="M166" i="1" l="1"/>
  <c r="H166" i="1"/>
  <c r="N165" i="1"/>
  <c r="L167" i="1"/>
  <c r="I166" i="1"/>
  <c r="K167" i="1"/>
  <c r="M167" i="1" l="1"/>
  <c r="H167" i="1"/>
  <c r="N166" i="1"/>
  <c r="L168" i="1"/>
  <c r="I167" i="1"/>
  <c r="K168" i="1"/>
  <c r="M168" i="1" l="1"/>
  <c r="H168" i="1"/>
  <c r="N167" i="1"/>
  <c r="L169" i="1"/>
  <c r="I168" i="1"/>
  <c r="K169" i="1"/>
  <c r="M169" i="1" l="1"/>
  <c r="H169" i="1"/>
  <c r="N168" i="1"/>
  <c r="L170" i="1"/>
  <c r="I169" i="1"/>
  <c r="K170" i="1"/>
  <c r="M170" i="1" l="1"/>
  <c r="H170" i="1"/>
  <c r="N169" i="1"/>
  <c r="L171" i="1"/>
  <c r="I170" i="1"/>
  <c r="K171" i="1"/>
  <c r="M171" i="1" l="1"/>
  <c r="H171" i="1"/>
  <c r="N170" i="1"/>
  <c r="L172" i="1"/>
  <c r="I171" i="1"/>
  <c r="K172" i="1"/>
  <c r="M172" i="1" l="1"/>
  <c r="H172" i="1"/>
  <c r="N171" i="1"/>
  <c r="L173" i="1"/>
  <c r="I172" i="1"/>
  <c r="K173" i="1"/>
  <c r="M173" i="1" l="1"/>
  <c r="H173" i="1"/>
  <c r="N172" i="1"/>
  <c r="L174" i="1"/>
  <c r="I173" i="1"/>
  <c r="K174" i="1"/>
  <c r="M174" i="1" l="1"/>
  <c r="H174" i="1"/>
  <c r="N173" i="1"/>
  <c r="L175" i="1"/>
  <c r="I174" i="1"/>
  <c r="K175" i="1"/>
  <c r="M175" i="1" l="1"/>
  <c r="H175" i="1"/>
  <c r="N174" i="1"/>
  <c r="L176" i="1"/>
  <c r="I175" i="1"/>
  <c r="K176" i="1"/>
  <c r="M176" i="1" l="1"/>
  <c r="H176" i="1"/>
  <c r="N175" i="1"/>
  <c r="L177" i="1"/>
  <c r="I176" i="1"/>
  <c r="K177" i="1"/>
  <c r="M177" i="1" l="1"/>
  <c r="H177" i="1"/>
  <c r="N176" i="1"/>
  <c r="L178" i="1"/>
  <c r="I177" i="1"/>
  <c r="K178" i="1"/>
  <c r="M178" i="1" l="1"/>
  <c r="H178" i="1"/>
  <c r="N177" i="1"/>
  <c r="L179" i="1"/>
  <c r="I178" i="1"/>
  <c r="K179" i="1"/>
  <c r="M179" i="1" l="1"/>
  <c r="H179" i="1"/>
  <c r="N178" i="1"/>
  <c r="L180" i="1"/>
  <c r="I179" i="1"/>
  <c r="K180" i="1"/>
  <c r="M180" i="1" l="1"/>
  <c r="H180" i="1"/>
  <c r="N179" i="1"/>
  <c r="L181" i="1"/>
  <c r="I180" i="1"/>
  <c r="K181" i="1"/>
  <c r="M181" i="1" l="1"/>
  <c r="H181" i="1"/>
  <c r="N180" i="1"/>
  <c r="L182" i="1"/>
  <c r="I181" i="1"/>
  <c r="K182" i="1"/>
  <c r="M182" i="1" l="1"/>
  <c r="H182" i="1"/>
  <c r="N181" i="1"/>
  <c r="L183" i="1"/>
  <c r="I182" i="1"/>
  <c r="K183" i="1"/>
  <c r="M183" i="1" l="1"/>
  <c r="H183" i="1"/>
  <c r="N182" i="1"/>
  <c r="L184" i="1"/>
  <c r="I183" i="1"/>
  <c r="K184" i="1"/>
  <c r="M184" i="1" l="1"/>
  <c r="H184" i="1"/>
  <c r="N183" i="1"/>
  <c r="L185" i="1"/>
  <c r="I184" i="1"/>
  <c r="K185" i="1"/>
  <c r="M185" i="1" l="1"/>
  <c r="H185" i="1"/>
  <c r="N184" i="1"/>
  <c r="L186" i="1"/>
  <c r="I185" i="1"/>
  <c r="K186" i="1"/>
  <c r="M186" i="1" l="1"/>
  <c r="H186" i="1"/>
  <c r="N185" i="1"/>
  <c r="L187" i="1"/>
  <c r="I186" i="1"/>
  <c r="K187" i="1"/>
  <c r="M187" i="1" l="1"/>
  <c r="H187" i="1"/>
  <c r="N186" i="1"/>
  <c r="L188" i="1"/>
  <c r="I187" i="1"/>
  <c r="K188" i="1"/>
  <c r="M188" i="1" l="1"/>
  <c r="H188" i="1"/>
  <c r="N187" i="1"/>
  <c r="L189" i="1"/>
  <c r="I188" i="1"/>
  <c r="K189" i="1"/>
  <c r="M189" i="1" l="1"/>
  <c r="H189" i="1"/>
  <c r="N188" i="1"/>
  <c r="L190" i="1"/>
  <c r="I189" i="1"/>
  <c r="K190" i="1"/>
  <c r="M190" i="1" l="1"/>
  <c r="H190" i="1"/>
  <c r="N189" i="1"/>
  <c r="L191" i="1"/>
  <c r="I190" i="1"/>
  <c r="K191" i="1"/>
  <c r="M191" i="1" l="1"/>
  <c r="H191" i="1"/>
  <c r="N190" i="1"/>
  <c r="L192" i="1"/>
  <c r="I191" i="1"/>
  <c r="K192" i="1"/>
  <c r="M192" i="1" l="1"/>
  <c r="H192" i="1"/>
  <c r="N191" i="1"/>
  <c r="L193" i="1"/>
  <c r="I192" i="1"/>
  <c r="K193" i="1"/>
  <c r="M193" i="1" l="1"/>
  <c r="H193" i="1"/>
  <c r="N192" i="1"/>
  <c r="L194" i="1"/>
  <c r="I193" i="1"/>
  <c r="K194" i="1"/>
  <c r="M194" i="1" l="1"/>
  <c r="H194" i="1"/>
  <c r="N193" i="1"/>
  <c r="L195" i="1"/>
  <c r="I194" i="1"/>
  <c r="K195" i="1"/>
  <c r="M195" i="1" l="1"/>
  <c r="H195" i="1"/>
  <c r="N194" i="1"/>
  <c r="L196" i="1"/>
  <c r="I195" i="1"/>
  <c r="K196" i="1"/>
  <c r="M196" i="1" l="1"/>
  <c r="H196" i="1"/>
  <c r="N195" i="1"/>
  <c r="L197" i="1"/>
  <c r="I196" i="1"/>
  <c r="K197" i="1"/>
  <c r="M197" i="1" l="1"/>
  <c r="H197" i="1"/>
  <c r="N196" i="1"/>
  <c r="L198" i="1"/>
  <c r="I197" i="1"/>
  <c r="K198" i="1"/>
  <c r="M198" i="1" l="1"/>
  <c r="H198" i="1"/>
  <c r="N197" i="1"/>
  <c r="L199" i="1"/>
  <c r="I198" i="1"/>
  <c r="K199" i="1"/>
  <c r="M199" i="1" l="1"/>
  <c r="H199" i="1"/>
  <c r="N198" i="1"/>
  <c r="L200" i="1"/>
  <c r="I199" i="1"/>
  <c r="K200" i="1"/>
  <c r="M200" i="1" l="1"/>
  <c r="H200" i="1"/>
  <c r="N199" i="1"/>
  <c r="L201" i="1"/>
  <c r="I200" i="1"/>
  <c r="K201" i="1"/>
  <c r="M201" i="1" l="1"/>
  <c r="H201" i="1"/>
  <c r="N200" i="1"/>
  <c r="L202" i="1"/>
  <c r="I201" i="1"/>
  <c r="K202" i="1"/>
  <c r="M202" i="1" l="1"/>
  <c r="H202" i="1"/>
  <c r="N201" i="1"/>
  <c r="L203" i="1"/>
  <c r="I202" i="1"/>
  <c r="K203" i="1"/>
  <c r="M203" i="1" l="1"/>
  <c r="H203" i="1"/>
  <c r="N202" i="1"/>
  <c r="L204" i="1"/>
  <c r="I203" i="1"/>
  <c r="K204" i="1"/>
  <c r="M204" i="1" l="1"/>
  <c r="H204" i="1"/>
  <c r="N203" i="1"/>
  <c r="L205" i="1"/>
  <c r="I204" i="1"/>
  <c r="K205" i="1"/>
  <c r="M205" i="1" l="1"/>
  <c r="H205" i="1"/>
  <c r="N204" i="1"/>
  <c r="L206" i="1"/>
  <c r="I205" i="1"/>
  <c r="K206" i="1"/>
  <c r="M206" i="1" l="1"/>
  <c r="H206" i="1"/>
  <c r="N205" i="1"/>
  <c r="L207" i="1"/>
  <c r="I206" i="1"/>
  <c r="K207" i="1"/>
  <c r="M207" i="1" l="1"/>
  <c r="H207" i="1"/>
  <c r="N206" i="1"/>
  <c r="L208" i="1"/>
  <c r="I207" i="1"/>
  <c r="K208" i="1"/>
  <c r="M208" i="1" l="1"/>
  <c r="H208" i="1"/>
  <c r="N207" i="1"/>
  <c r="L209" i="1"/>
  <c r="I208" i="1"/>
  <c r="K209" i="1"/>
  <c r="M209" i="1" l="1"/>
  <c r="H209" i="1"/>
  <c r="N208" i="1"/>
  <c r="L210" i="1"/>
  <c r="I209" i="1"/>
  <c r="K210" i="1"/>
  <c r="M210" i="1" l="1"/>
  <c r="H210" i="1"/>
  <c r="N209" i="1"/>
  <c r="L211" i="1"/>
  <c r="I210" i="1"/>
  <c r="K211" i="1"/>
  <c r="M211" i="1" l="1"/>
  <c r="H211" i="1"/>
  <c r="N210" i="1"/>
  <c r="L212" i="1"/>
  <c r="I211" i="1"/>
  <c r="K212" i="1"/>
  <c r="M212" i="1" l="1"/>
  <c r="H212" i="1"/>
  <c r="N211" i="1"/>
  <c r="L213" i="1"/>
  <c r="I212" i="1"/>
  <c r="K213" i="1"/>
  <c r="M213" i="1" l="1"/>
  <c r="H213" i="1"/>
  <c r="N212" i="1"/>
  <c r="L214" i="1"/>
  <c r="I213" i="1"/>
  <c r="K214" i="1"/>
  <c r="M214" i="1" l="1"/>
  <c r="H214" i="1"/>
  <c r="N213" i="1"/>
  <c r="L215" i="1"/>
  <c r="I214" i="1"/>
  <c r="M215" i="1" l="1"/>
  <c r="N214" i="1"/>
  <c r="L216" i="1"/>
  <c r="K215" i="1"/>
  <c r="N215" i="1" l="1"/>
  <c r="M216" i="1"/>
  <c r="H215" i="1"/>
  <c r="I215" i="1"/>
  <c r="L217" i="1"/>
  <c r="K216" i="1"/>
  <c r="N216" i="1" l="1"/>
  <c r="M217" i="1"/>
  <c r="H216" i="1"/>
  <c r="I216" i="1"/>
  <c r="L218" i="1"/>
  <c r="K217" i="1"/>
  <c r="N217" i="1" l="1"/>
  <c r="M218" i="1"/>
  <c r="H217" i="1"/>
  <c r="I217" i="1"/>
  <c r="L219" i="1"/>
  <c r="K218" i="1"/>
  <c r="N218" i="1" l="1"/>
  <c r="M219" i="1"/>
  <c r="H218" i="1"/>
  <c r="I218" i="1"/>
  <c r="L220" i="1"/>
  <c r="K219" i="1"/>
  <c r="N219" i="1" l="1"/>
  <c r="M220" i="1"/>
  <c r="H219" i="1"/>
  <c r="I219" i="1"/>
  <c r="L221" i="1"/>
  <c r="K220" i="1"/>
  <c r="N220" i="1" l="1"/>
  <c r="M221" i="1"/>
  <c r="H220" i="1"/>
  <c r="I220" i="1"/>
  <c r="L222" i="1"/>
  <c r="K221" i="1"/>
  <c r="N221" i="1" l="1"/>
  <c r="M222" i="1"/>
  <c r="H221" i="1"/>
  <c r="I221" i="1"/>
  <c r="L223" i="1"/>
  <c r="K222" i="1"/>
  <c r="N222" i="1" l="1"/>
  <c r="M223" i="1"/>
  <c r="H222" i="1"/>
  <c r="I222" i="1"/>
  <c r="L224" i="1"/>
  <c r="K223" i="1"/>
  <c r="N223" i="1" l="1"/>
  <c r="M224" i="1"/>
  <c r="H223" i="1"/>
  <c r="I223" i="1"/>
  <c r="L225" i="1"/>
  <c r="K224" i="1"/>
  <c r="N224" i="1" l="1"/>
  <c r="M225" i="1"/>
  <c r="H224" i="1"/>
  <c r="I224" i="1"/>
  <c r="L226" i="1"/>
  <c r="K225" i="1"/>
  <c r="N225" i="1" l="1"/>
  <c r="M226" i="1"/>
  <c r="H225" i="1"/>
  <c r="I225" i="1"/>
  <c r="L227" i="1"/>
  <c r="K226" i="1"/>
  <c r="N226" i="1" l="1"/>
  <c r="M227" i="1"/>
  <c r="H226" i="1"/>
  <c r="I226" i="1"/>
  <c r="L228" i="1"/>
  <c r="K227" i="1"/>
  <c r="N227" i="1" l="1"/>
  <c r="M228" i="1"/>
  <c r="H227" i="1"/>
  <c r="I227" i="1"/>
  <c r="L229" i="1"/>
  <c r="K228" i="1"/>
  <c r="N228" i="1" l="1"/>
  <c r="M229" i="1"/>
  <c r="H228" i="1"/>
  <c r="I228" i="1"/>
  <c r="L230" i="1"/>
  <c r="K229" i="1"/>
  <c r="N229" i="1" l="1"/>
  <c r="M230" i="1"/>
  <c r="H229" i="1"/>
  <c r="I229" i="1"/>
  <c r="L231" i="1"/>
  <c r="K230" i="1"/>
  <c r="N230" i="1" l="1"/>
  <c r="M231" i="1"/>
  <c r="H230" i="1"/>
  <c r="I230" i="1"/>
  <c r="L232" i="1"/>
  <c r="K231" i="1"/>
  <c r="N231" i="1" l="1"/>
  <c r="M232" i="1"/>
  <c r="H231" i="1"/>
  <c r="I231" i="1"/>
  <c r="L233" i="1"/>
  <c r="K232" i="1"/>
  <c r="N232" i="1" l="1"/>
  <c r="M233" i="1"/>
  <c r="H232" i="1"/>
  <c r="I232" i="1"/>
  <c r="L234" i="1"/>
  <c r="K233" i="1"/>
  <c r="N233" i="1" l="1"/>
  <c r="M234" i="1"/>
  <c r="H233" i="1"/>
  <c r="I233" i="1"/>
  <c r="L235" i="1"/>
  <c r="K234" i="1"/>
  <c r="N234" i="1" l="1"/>
  <c r="M235" i="1"/>
  <c r="H234" i="1"/>
  <c r="I234" i="1"/>
  <c r="L236" i="1"/>
  <c r="K235" i="1"/>
  <c r="N235" i="1" l="1"/>
  <c r="M236" i="1"/>
  <c r="H235" i="1"/>
  <c r="I235" i="1"/>
  <c r="L237" i="1"/>
  <c r="K236" i="1"/>
  <c r="N236" i="1" l="1"/>
  <c r="M237" i="1"/>
  <c r="H236" i="1"/>
  <c r="I236" i="1"/>
  <c r="L238" i="1"/>
  <c r="K237" i="1"/>
  <c r="N237" i="1" l="1"/>
  <c r="M238" i="1"/>
  <c r="H237" i="1"/>
  <c r="I237" i="1"/>
  <c r="L239" i="1"/>
  <c r="K238" i="1"/>
  <c r="N238" i="1" l="1"/>
  <c r="M239" i="1"/>
  <c r="H238" i="1"/>
  <c r="I238" i="1"/>
  <c r="L240" i="1"/>
  <c r="K239" i="1"/>
  <c r="N239" i="1" l="1"/>
  <c r="M240" i="1"/>
  <c r="H239" i="1"/>
  <c r="I239" i="1"/>
  <c r="L241" i="1"/>
  <c r="K240" i="1"/>
  <c r="N240" i="1" l="1"/>
  <c r="M241" i="1"/>
  <c r="H240" i="1"/>
  <c r="I240" i="1"/>
  <c r="L242" i="1"/>
  <c r="K241" i="1"/>
  <c r="N241" i="1" l="1"/>
  <c r="M242" i="1"/>
  <c r="H241" i="1"/>
  <c r="I241" i="1"/>
  <c r="L243" i="1"/>
  <c r="K242" i="1"/>
  <c r="N242" i="1" l="1"/>
  <c r="M243" i="1"/>
  <c r="H242" i="1"/>
  <c r="I242" i="1"/>
  <c r="L244" i="1"/>
  <c r="K243" i="1"/>
  <c r="N243" i="1" l="1"/>
  <c r="M244" i="1"/>
  <c r="H243" i="1"/>
  <c r="I243" i="1"/>
  <c r="L245" i="1"/>
  <c r="K244" i="1"/>
  <c r="N244" i="1" l="1"/>
  <c r="M245" i="1"/>
  <c r="H244" i="1"/>
  <c r="I244" i="1"/>
  <c r="L246" i="1"/>
  <c r="K245" i="1"/>
  <c r="N245" i="1" l="1"/>
  <c r="M246" i="1"/>
  <c r="H245" i="1"/>
  <c r="I245" i="1"/>
  <c r="L247" i="1"/>
  <c r="K246" i="1"/>
  <c r="N246" i="1" l="1"/>
  <c r="M247" i="1"/>
  <c r="H246" i="1"/>
  <c r="I246" i="1"/>
  <c r="L248" i="1"/>
  <c r="K247" i="1"/>
  <c r="N247" i="1" l="1"/>
  <c r="M248" i="1"/>
  <c r="H247" i="1"/>
  <c r="I247" i="1"/>
  <c r="L249" i="1"/>
  <c r="K248" i="1"/>
  <c r="N248" i="1" l="1"/>
  <c r="M249" i="1"/>
  <c r="H248" i="1"/>
  <c r="I248" i="1"/>
  <c r="L250" i="1"/>
  <c r="K249" i="1"/>
  <c r="N249" i="1" l="1"/>
  <c r="M250" i="1"/>
  <c r="H249" i="1"/>
  <c r="I249" i="1"/>
  <c r="L251" i="1"/>
  <c r="K250" i="1"/>
  <c r="N250" i="1" l="1"/>
  <c r="M251" i="1"/>
  <c r="H250" i="1"/>
  <c r="I250" i="1"/>
  <c r="L252" i="1"/>
  <c r="K251" i="1"/>
  <c r="N251" i="1" l="1"/>
  <c r="M252" i="1"/>
  <c r="H251" i="1"/>
  <c r="I251" i="1"/>
  <c r="L253" i="1"/>
  <c r="K252" i="1"/>
  <c r="N252" i="1" l="1"/>
  <c r="M253" i="1"/>
  <c r="H252" i="1"/>
  <c r="I252" i="1"/>
  <c r="L254" i="1"/>
  <c r="K253" i="1"/>
  <c r="N253" i="1" l="1"/>
  <c r="M254" i="1"/>
  <c r="H253" i="1"/>
  <c r="I253" i="1"/>
  <c r="L255" i="1"/>
  <c r="K254" i="1"/>
  <c r="N254" i="1" l="1"/>
  <c r="M255" i="1"/>
  <c r="H254" i="1"/>
  <c r="I254" i="1"/>
  <c r="L256" i="1"/>
  <c r="K255" i="1"/>
  <c r="N255" i="1" l="1"/>
  <c r="M256" i="1"/>
  <c r="H255" i="1"/>
  <c r="I255" i="1"/>
  <c r="L257" i="1"/>
  <c r="K256" i="1"/>
  <c r="N256" i="1" l="1"/>
  <c r="M257" i="1"/>
  <c r="H256" i="1"/>
  <c r="I256" i="1"/>
  <c r="L258" i="1"/>
  <c r="K257" i="1"/>
  <c r="N257" i="1" l="1"/>
  <c r="M258" i="1"/>
  <c r="H257" i="1"/>
  <c r="I257" i="1"/>
  <c r="L259" i="1"/>
  <c r="K258" i="1"/>
  <c r="N258" i="1" l="1"/>
  <c r="M259" i="1"/>
  <c r="I258" i="1"/>
  <c r="H258" i="1"/>
  <c r="L260" i="1"/>
  <c r="K259" i="1"/>
  <c r="N259" i="1" l="1"/>
  <c r="M260" i="1"/>
  <c r="I259" i="1"/>
  <c r="H259" i="1"/>
  <c r="L261" i="1"/>
  <c r="K260" i="1"/>
  <c r="N260" i="1" l="1"/>
  <c r="M261" i="1"/>
  <c r="I260" i="1"/>
  <c r="H260" i="1"/>
  <c r="L262" i="1"/>
  <c r="K261" i="1"/>
  <c r="N261" i="1" l="1"/>
  <c r="M262" i="1"/>
  <c r="I261" i="1"/>
  <c r="H261" i="1"/>
  <c r="L263" i="1"/>
  <c r="K262" i="1"/>
  <c r="N262" i="1" l="1"/>
  <c r="M263" i="1"/>
  <c r="I262" i="1"/>
  <c r="H262" i="1"/>
  <c r="L264" i="1"/>
  <c r="K263" i="1"/>
  <c r="N263" i="1" l="1"/>
  <c r="M264" i="1"/>
  <c r="I263" i="1"/>
  <c r="H263" i="1"/>
  <c r="L265" i="1"/>
  <c r="K264" i="1"/>
  <c r="N264" i="1" l="1"/>
  <c r="M265" i="1"/>
  <c r="H264" i="1"/>
  <c r="I264" i="1"/>
  <c r="L266" i="1"/>
  <c r="K265" i="1"/>
  <c r="N265" i="1" l="1"/>
  <c r="M266" i="1"/>
  <c r="H265" i="1"/>
  <c r="I265" i="1"/>
  <c r="L267" i="1"/>
  <c r="K266" i="1"/>
  <c r="N266" i="1" l="1"/>
  <c r="M267" i="1"/>
  <c r="H266" i="1"/>
  <c r="I266" i="1"/>
  <c r="L268" i="1"/>
  <c r="K267" i="1"/>
  <c r="N267" i="1" l="1"/>
  <c r="M268" i="1"/>
  <c r="H267" i="1"/>
  <c r="I267" i="1"/>
  <c r="L269" i="1"/>
  <c r="K268" i="1"/>
  <c r="N268" i="1" l="1"/>
  <c r="M269" i="1"/>
  <c r="H268" i="1"/>
  <c r="I268" i="1"/>
  <c r="L270" i="1"/>
  <c r="K269" i="1"/>
  <c r="N269" i="1" l="1"/>
  <c r="M270" i="1"/>
  <c r="H269" i="1"/>
  <c r="I269" i="1"/>
  <c r="L271" i="1"/>
  <c r="K270" i="1"/>
  <c r="N270" i="1" l="1"/>
  <c r="M271" i="1"/>
  <c r="H270" i="1"/>
  <c r="I270" i="1"/>
  <c r="L272" i="1"/>
  <c r="K271" i="1"/>
  <c r="N271" i="1" l="1"/>
  <c r="M272" i="1"/>
  <c r="H271" i="1"/>
  <c r="I271" i="1"/>
  <c r="L273" i="1"/>
  <c r="K272" i="1"/>
  <c r="N272" i="1" l="1"/>
  <c r="M273" i="1"/>
  <c r="H272" i="1"/>
  <c r="I272" i="1"/>
  <c r="L274" i="1"/>
  <c r="K273" i="1"/>
  <c r="N273" i="1" l="1"/>
  <c r="M274" i="1"/>
  <c r="H273" i="1"/>
  <c r="I273" i="1"/>
  <c r="L275" i="1"/>
  <c r="K274" i="1"/>
  <c r="N274" i="1" l="1"/>
  <c r="M275" i="1"/>
  <c r="H274" i="1"/>
  <c r="I274" i="1"/>
  <c r="L276" i="1"/>
  <c r="K275" i="1"/>
  <c r="N275" i="1" l="1"/>
  <c r="M276" i="1"/>
  <c r="H275" i="1"/>
  <c r="I275" i="1"/>
  <c r="L277" i="1"/>
  <c r="K276" i="1"/>
  <c r="N276" i="1" l="1"/>
  <c r="M277" i="1"/>
  <c r="H276" i="1"/>
  <c r="I276" i="1"/>
  <c r="L278" i="1"/>
  <c r="K277" i="1"/>
  <c r="N277" i="1" l="1"/>
  <c r="M278" i="1"/>
  <c r="H277" i="1"/>
  <c r="I277" i="1"/>
  <c r="L279" i="1"/>
  <c r="K278" i="1"/>
  <c r="N278" i="1" l="1"/>
  <c r="M279" i="1"/>
  <c r="H278" i="1"/>
  <c r="I278" i="1"/>
  <c r="L280" i="1"/>
  <c r="K279" i="1"/>
  <c r="N279" i="1" l="1"/>
  <c r="M280" i="1"/>
  <c r="H279" i="1"/>
  <c r="I279" i="1"/>
  <c r="L281" i="1"/>
  <c r="K280" i="1"/>
  <c r="N280" i="1" l="1"/>
  <c r="M281" i="1"/>
  <c r="H280" i="1"/>
  <c r="I280" i="1"/>
  <c r="L282" i="1"/>
  <c r="K281" i="1"/>
  <c r="N281" i="1" l="1"/>
  <c r="M282" i="1"/>
  <c r="H281" i="1"/>
  <c r="I281" i="1"/>
  <c r="L283" i="1"/>
  <c r="K282" i="1"/>
  <c r="N282" i="1" l="1"/>
  <c r="M283" i="1"/>
  <c r="H282" i="1"/>
  <c r="I282" i="1"/>
  <c r="L284" i="1"/>
  <c r="K283" i="1"/>
  <c r="N283" i="1" l="1"/>
  <c r="M284" i="1"/>
  <c r="H283" i="1"/>
  <c r="I283" i="1"/>
  <c r="L285" i="1"/>
  <c r="K284" i="1"/>
  <c r="N284" i="1" l="1"/>
  <c r="M285" i="1"/>
  <c r="H284" i="1"/>
  <c r="I284" i="1"/>
  <c r="L286" i="1"/>
  <c r="K285" i="1"/>
  <c r="N285" i="1" l="1"/>
  <c r="M286" i="1"/>
  <c r="H285" i="1"/>
  <c r="I285" i="1"/>
  <c r="L287" i="1"/>
  <c r="K286" i="1"/>
  <c r="N286" i="1" l="1"/>
  <c r="M287" i="1"/>
  <c r="H286" i="1"/>
  <c r="I286" i="1"/>
  <c r="L288" i="1"/>
  <c r="K287" i="1"/>
  <c r="N287" i="1" l="1"/>
  <c r="M288" i="1"/>
  <c r="H287" i="1"/>
  <c r="I287" i="1"/>
  <c r="L289" i="1"/>
  <c r="K288" i="1"/>
  <c r="N288" i="1" l="1"/>
  <c r="M289" i="1"/>
  <c r="H288" i="1"/>
  <c r="I288" i="1"/>
  <c r="L290" i="1"/>
  <c r="K289" i="1"/>
  <c r="N289" i="1" l="1"/>
  <c r="M290" i="1"/>
  <c r="H289" i="1"/>
  <c r="I289" i="1"/>
  <c r="L291" i="1"/>
  <c r="K290" i="1"/>
  <c r="N290" i="1" l="1"/>
  <c r="M291" i="1"/>
  <c r="H290" i="1"/>
  <c r="I290" i="1"/>
  <c r="L292" i="1"/>
  <c r="K291" i="1"/>
  <c r="N291" i="1" l="1"/>
  <c r="M292" i="1"/>
  <c r="H291" i="1"/>
  <c r="I291" i="1"/>
  <c r="L293" i="1"/>
  <c r="K292" i="1"/>
  <c r="N292" i="1" l="1"/>
  <c r="M293" i="1"/>
  <c r="H292" i="1"/>
  <c r="I292" i="1"/>
  <c r="L294" i="1"/>
  <c r="K293" i="1"/>
  <c r="N293" i="1" l="1"/>
  <c r="M294" i="1"/>
  <c r="H293" i="1"/>
  <c r="I293" i="1"/>
  <c r="L295" i="1"/>
  <c r="K294" i="1"/>
  <c r="N294" i="1" l="1"/>
  <c r="M295" i="1"/>
  <c r="H294" i="1"/>
  <c r="I294" i="1"/>
  <c r="L296" i="1"/>
  <c r="K295" i="1"/>
  <c r="N295" i="1" l="1"/>
  <c r="M296" i="1"/>
  <c r="H295" i="1"/>
  <c r="I295" i="1"/>
  <c r="L297" i="1"/>
  <c r="K296" i="1"/>
  <c r="N296" i="1" l="1"/>
  <c r="M297" i="1"/>
  <c r="H296" i="1"/>
  <c r="I296" i="1"/>
  <c r="L298" i="1"/>
  <c r="K297" i="1"/>
  <c r="N297" i="1" l="1"/>
  <c r="M298" i="1"/>
  <c r="H297" i="1"/>
  <c r="I297" i="1"/>
  <c r="L299" i="1"/>
  <c r="K298" i="1"/>
  <c r="N298" i="1" l="1"/>
  <c r="M299" i="1"/>
  <c r="H298" i="1"/>
  <c r="I298" i="1"/>
  <c r="L300" i="1"/>
  <c r="K299" i="1"/>
  <c r="N299" i="1" l="1"/>
  <c r="M300" i="1"/>
  <c r="H299" i="1"/>
  <c r="I299" i="1"/>
  <c r="L301" i="1"/>
  <c r="K300" i="1"/>
  <c r="N300" i="1" l="1"/>
  <c r="M301" i="1"/>
  <c r="H300" i="1"/>
  <c r="I300" i="1"/>
  <c r="L302" i="1"/>
  <c r="K301" i="1"/>
  <c r="N301" i="1" l="1"/>
  <c r="M302" i="1"/>
  <c r="H301" i="1"/>
  <c r="I301" i="1"/>
  <c r="L303" i="1"/>
  <c r="K302" i="1"/>
  <c r="N302" i="1" l="1"/>
  <c r="M303" i="1"/>
  <c r="H302" i="1"/>
  <c r="I302" i="1"/>
  <c r="L304" i="1"/>
  <c r="K303" i="1"/>
  <c r="N303" i="1" l="1"/>
  <c r="M304" i="1"/>
  <c r="H303" i="1"/>
  <c r="I303" i="1"/>
  <c r="L305" i="1"/>
  <c r="K304" i="1"/>
  <c r="N304" i="1" l="1"/>
  <c r="M305" i="1"/>
  <c r="H304" i="1"/>
  <c r="I304" i="1"/>
  <c r="L306" i="1"/>
  <c r="K305" i="1"/>
  <c r="N305" i="1" l="1"/>
  <c r="M306" i="1"/>
  <c r="H305" i="1"/>
  <c r="I305" i="1"/>
  <c r="L307" i="1"/>
  <c r="K306" i="1"/>
  <c r="N306" i="1" l="1"/>
  <c r="M307" i="1"/>
  <c r="H306" i="1"/>
  <c r="I306" i="1"/>
  <c r="L308" i="1"/>
  <c r="K307" i="1"/>
  <c r="N307" i="1" l="1"/>
  <c r="M308" i="1"/>
  <c r="H307" i="1"/>
  <c r="I307" i="1"/>
  <c r="L309" i="1"/>
  <c r="K308" i="1"/>
  <c r="N308" i="1" l="1"/>
  <c r="M309" i="1"/>
  <c r="H308" i="1"/>
  <c r="I308" i="1"/>
  <c r="L310" i="1"/>
  <c r="K309" i="1"/>
  <c r="N309" i="1" l="1"/>
  <c r="M310" i="1"/>
  <c r="H309" i="1"/>
  <c r="I309" i="1"/>
  <c r="L311" i="1"/>
  <c r="K310" i="1"/>
  <c r="N310" i="1" l="1"/>
  <c r="M311" i="1"/>
  <c r="H310" i="1"/>
  <c r="I310" i="1"/>
  <c r="L312" i="1"/>
  <c r="K311" i="1"/>
  <c r="N311" i="1" l="1"/>
  <c r="M312" i="1"/>
  <c r="H311" i="1"/>
  <c r="I311" i="1"/>
  <c r="L313" i="1"/>
  <c r="K312" i="1"/>
  <c r="N312" i="1" l="1"/>
  <c r="M313" i="1"/>
  <c r="H312" i="1"/>
  <c r="I312" i="1"/>
  <c r="L314" i="1"/>
  <c r="K313" i="1"/>
  <c r="N313" i="1" l="1"/>
  <c r="M314" i="1"/>
  <c r="H313" i="1"/>
  <c r="I313" i="1"/>
  <c r="L315" i="1"/>
  <c r="K314" i="1"/>
  <c r="N314" i="1" l="1"/>
  <c r="M315" i="1"/>
  <c r="H314" i="1"/>
  <c r="I314" i="1"/>
  <c r="L316" i="1"/>
  <c r="K315" i="1"/>
  <c r="N315" i="1" l="1"/>
  <c r="M316" i="1"/>
  <c r="H315" i="1"/>
  <c r="I315" i="1"/>
  <c r="L317" i="1"/>
  <c r="K316" i="1"/>
  <c r="N316" i="1" l="1"/>
  <c r="M317" i="1"/>
  <c r="H316" i="1"/>
  <c r="I316" i="1"/>
  <c r="L318" i="1"/>
  <c r="K317" i="1"/>
  <c r="N317" i="1" l="1"/>
  <c r="M318" i="1"/>
  <c r="H317" i="1"/>
  <c r="I317" i="1"/>
  <c r="L319" i="1"/>
  <c r="K318" i="1"/>
  <c r="N318" i="1" l="1"/>
  <c r="M319" i="1"/>
  <c r="H318" i="1"/>
  <c r="I318" i="1"/>
  <c r="L320" i="1"/>
  <c r="K319" i="1"/>
  <c r="N319" i="1" l="1"/>
  <c r="M320" i="1"/>
  <c r="H319" i="1"/>
  <c r="I319" i="1"/>
  <c r="L321" i="1"/>
  <c r="K320" i="1"/>
  <c r="N320" i="1" l="1"/>
  <c r="M321" i="1"/>
  <c r="H320" i="1"/>
  <c r="I320" i="1"/>
  <c r="L322" i="1"/>
  <c r="K321" i="1"/>
  <c r="N321" i="1" l="1"/>
  <c r="M322" i="1"/>
  <c r="H321" i="1"/>
  <c r="I321" i="1"/>
  <c r="L323" i="1"/>
  <c r="K322" i="1"/>
  <c r="N322" i="1" l="1"/>
  <c r="M323" i="1"/>
  <c r="H322" i="1"/>
  <c r="I322" i="1"/>
  <c r="L324" i="1"/>
  <c r="K323" i="1"/>
  <c r="N323" i="1" l="1"/>
  <c r="M324" i="1"/>
  <c r="H323" i="1"/>
  <c r="I323" i="1"/>
  <c r="L325" i="1"/>
  <c r="K324" i="1"/>
  <c r="N324" i="1" l="1"/>
  <c r="M325" i="1"/>
  <c r="H324" i="1"/>
  <c r="I324" i="1"/>
  <c r="L326" i="1"/>
  <c r="K325" i="1"/>
  <c r="N325" i="1" l="1"/>
  <c r="M326" i="1"/>
  <c r="H325" i="1"/>
  <c r="I325" i="1"/>
  <c r="L327" i="1"/>
  <c r="K326" i="1"/>
  <c r="N326" i="1" l="1"/>
  <c r="M327" i="1"/>
  <c r="H326" i="1"/>
  <c r="I326" i="1"/>
  <c r="L328" i="1"/>
  <c r="K327" i="1"/>
  <c r="N327" i="1" l="1"/>
  <c r="M328" i="1"/>
  <c r="H327" i="1"/>
  <c r="I327" i="1"/>
  <c r="L329" i="1"/>
  <c r="K328" i="1"/>
  <c r="N328" i="1" l="1"/>
  <c r="M329" i="1"/>
  <c r="H328" i="1"/>
  <c r="I328" i="1"/>
  <c r="L330" i="1"/>
  <c r="K329" i="1"/>
  <c r="N329" i="1" l="1"/>
  <c r="M330" i="1"/>
  <c r="H329" i="1"/>
  <c r="I329" i="1"/>
  <c r="L331" i="1"/>
  <c r="K330" i="1"/>
  <c r="N330" i="1" l="1"/>
  <c r="M331" i="1"/>
  <c r="H330" i="1"/>
  <c r="I330" i="1"/>
  <c r="L332" i="1"/>
  <c r="K331" i="1"/>
  <c r="N331" i="1" l="1"/>
  <c r="M332" i="1"/>
  <c r="H331" i="1"/>
  <c r="I331" i="1"/>
  <c r="L333" i="1"/>
  <c r="K332" i="1"/>
  <c r="N332" i="1" l="1"/>
  <c r="M333" i="1"/>
  <c r="H332" i="1"/>
  <c r="I332" i="1"/>
  <c r="L334" i="1"/>
  <c r="K333" i="1"/>
  <c r="N333" i="1" l="1"/>
  <c r="M334" i="1"/>
  <c r="H333" i="1"/>
  <c r="I333" i="1"/>
  <c r="L335" i="1"/>
  <c r="K334" i="1"/>
  <c r="N334" i="1" l="1"/>
  <c r="M335" i="1"/>
  <c r="H334" i="1"/>
  <c r="I334" i="1"/>
  <c r="L336" i="1"/>
  <c r="K335" i="1"/>
  <c r="N335" i="1" l="1"/>
  <c r="M336" i="1"/>
  <c r="H335" i="1"/>
  <c r="I335" i="1"/>
  <c r="L337" i="1"/>
  <c r="K336" i="1"/>
  <c r="N336" i="1" l="1"/>
  <c r="M337" i="1"/>
  <c r="H336" i="1"/>
  <c r="I336" i="1"/>
  <c r="L338" i="1"/>
  <c r="K337" i="1"/>
  <c r="N337" i="1" l="1"/>
  <c r="M338" i="1"/>
  <c r="H337" i="1"/>
  <c r="I337" i="1"/>
  <c r="L339" i="1"/>
  <c r="K338" i="1"/>
  <c r="N338" i="1" l="1"/>
  <c r="M339" i="1"/>
  <c r="H338" i="1"/>
  <c r="I338" i="1"/>
  <c r="L340" i="1"/>
  <c r="K339" i="1"/>
  <c r="N339" i="1" l="1"/>
  <c r="M340" i="1"/>
  <c r="H339" i="1"/>
  <c r="I339" i="1"/>
  <c r="L341" i="1"/>
  <c r="K340" i="1"/>
  <c r="N340" i="1" l="1"/>
  <c r="M341" i="1"/>
  <c r="H340" i="1"/>
  <c r="I340" i="1"/>
  <c r="L342" i="1"/>
  <c r="K341" i="1"/>
  <c r="N341" i="1" l="1"/>
  <c r="M342" i="1"/>
  <c r="H341" i="1"/>
  <c r="I341" i="1"/>
  <c r="L343" i="1"/>
  <c r="K342" i="1"/>
  <c r="N342" i="1" l="1"/>
  <c r="M343" i="1"/>
  <c r="H342" i="1"/>
  <c r="I342" i="1"/>
  <c r="L344" i="1"/>
  <c r="K343" i="1"/>
  <c r="N343" i="1" l="1"/>
  <c r="M344" i="1"/>
  <c r="H343" i="1"/>
  <c r="I343" i="1"/>
  <c r="L345" i="1"/>
  <c r="K344" i="1"/>
  <c r="N344" i="1" l="1"/>
  <c r="M345" i="1"/>
  <c r="H344" i="1"/>
  <c r="I344" i="1"/>
  <c r="L346" i="1"/>
  <c r="K345" i="1"/>
  <c r="N345" i="1" l="1"/>
  <c r="M346" i="1"/>
  <c r="H345" i="1"/>
  <c r="I345" i="1"/>
  <c r="L347" i="1"/>
  <c r="K346" i="1"/>
  <c r="N346" i="1" l="1"/>
  <c r="M347" i="1"/>
  <c r="H346" i="1"/>
  <c r="I346" i="1"/>
  <c r="L348" i="1"/>
  <c r="K347" i="1"/>
  <c r="N347" i="1" l="1"/>
  <c r="M348" i="1"/>
  <c r="H347" i="1"/>
  <c r="I347" i="1"/>
  <c r="L349" i="1"/>
  <c r="K348" i="1"/>
  <c r="N348" i="1" l="1"/>
  <c r="M349" i="1"/>
  <c r="H348" i="1"/>
  <c r="I348" i="1"/>
  <c r="L350" i="1"/>
  <c r="K349" i="1"/>
  <c r="N349" i="1" l="1"/>
  <c r="M350" i="1"/>
  <c r="H349" i="1"/>
  <c r="I349" i="1"/>
  <c r="L351" i="1"/>
  <c r="K350" i="1"/>
  <c r="N350" i="1" l="1"/>
  <c r="M351" i="1"/>
  <c r="H350" i="1"/>
  <c r="I350" i="1"/>
  <c r="L352" i="1"/>
  <c r="K351" i="1"/>
  <c r="N351" i="1" l="1"/>
  <c r="M352" i="1"/>
  <c r="H351" i="1"/>
  <c r="I351" i="1"/>
  <c r="L353" i="1"/>
  <c r="K352" i="1"/>
  <c r="N352" i="1" l="1"/>
  <c r="M353" i="1"/>
  <c r="H352" i="1"/>
  <c r="I352" i="1"/>
  <c r="L354" i="1"/>
  <c r="K353" i="1"/>
  <c r="N353" i="1" l="1"/>
  <c r="M354" i="1"/>
  <c r="H353" i="1"/>
  <c r="I353" i="1"/>
  <c r="L355" i="1"/>
  <c r="K354" i="1"/>
  <c r="N354" i="1" l="1"/>
  <c r="M355" i="1"/>
  <c r="H354" i="1"/>
  <c r="I354" i="1"/>
  <c r="L356" i="1"/>
  <c r="K355" i="1"/>
  <c r="N355" i="1" l="1"/>
  <c r="M356" i="1"/>
  <c r="H355" i="1"/>
  <c r="I355" i="1"/>
  <c r="L357" i="1"/>
  <c r="K356" i="1"/>
  <c r="N356" i="1" l="1"/>
  <c r="M357" i="1"/>
  <c r="H356" i="1"/>
  <c r="I356" i="1"/>
  <c r="L358" i="1"/>
  <c r="K357" i="1"/>
  <c r="N357" i="1" l="1"/>
  <c r="M358" i="1"/>
  <c r="H357" i="1"/>
  <c r="I357" i="1"/>
  <c r="L359" i="1"/>
  <c r="K358" i="1"/>
  <c r="N358" i="1" l="1"/>
  <c r="M359" i="1"/>
  <c r="H358" i="1"/>
  <c r="I358" i="1"/>
  <c r="L360" i="1"/>
  <c r="K359" i="1"/>
  <c r="N359" i="1" l="1"/>
  <c r="M360" i="1"/>
  <c r="H359" i="1"/>
  <c r="I359" i="1"/>
  <c r="L361" i="1"/>
  <c r="K360" i="1"/>
  <c r="N360" i="1" l="1"/>
  <c r="M361" i="1"/>
  <c r="H360" i="1"/>
  <c r="I360" i="1"/>
  <c r="L362" i="1"/>
  <c r="K361" i="1"/>
  <c r="N361" i="1" l="1"/>
  <c r="M362" i="1"/>
  <c r="H361" i="1"/>
  <c r="I361" i="1"/>
  <c r="L363" i="1"/>
  <c r="K362" i="1"/>
  <c r="N362" i="1" l="1"/>
  <c r="M363" i="1"/>
  <c r="H362" i="1"/>
  <c r="I362" i="1"/>
  <c r="L364" i="1"/>
  <c r="K363" i="1"/>
  <c r="N363" i="1" l="1"/>
  <c r="M364" i="1"/>
  <c r="H363" i="1"/>
  <c r="I363" i="1"/>
  <c r="L365" i="1"/>
  <c r="K364" i="1"/>
  <c r="N364" i="1" l="1"/>
  <c r="M365" i="1"/>
  <c r="H364" i="1"/>
  <c r="I364" i="1"/>
  <c r="L366" i="1"/>
  <c r="K365" i="1"/>
  <c r="N365" i="1" l="1"/>
  <c r="M366" i="1"/>
  <c r="H365" i="1"/>
  <c r="I365" i="1"/>
  <c r="L367" i="1"/>
  <c r="K366" i="1"/>
  <c r="N366" i="1" l="1"/>
  <c r="M367" i="1"/>
  <c r="H366" i="1"/>
  <c r="I366" i="1"/>
  <c r="L368" i="1"/>
  <c r="K367" i="1"/>
  <c r="N367" i="1" l="1"/>
  <c r="M368" i="1"/>
  <c r="H367" i="1"/>
  <c r="I367" i="1"/>
  <c r="L369" i="1"/>
  <c r="K368" i="1"/>
  <c r="N368" i="1" l="1"/>
  <c r="M369" i="1"/>
  <c r="H368" i="1"/>
  <c r="I368" i="1"/>
  <c r="L370" i="1"/>
  <c r="K369" i="1"/>
  <c r="N369" i="1" l="1"/>
  <c r="M370" i="1"/>
  <c r="H369" i="1"/>
  <c r="I369" i="1"/>
  <c r="L371" i="1"/>
  <c r="K370" i="1"/>
  <c r="N370" i="1" l="1"/>
  <c r="M371" i="1"/>
  <c r="H370" i="1"/>
  <c r="I370" i="1"/>
  <c r="L372" i="1"/>
  <c r="K371" i="1"/>
  <c r="N371" i="1" l="1"/>
  <c r="M372" i="1"/>
  <c r="H371" i="1"/>
  <c r="I371" i="1"/>
  <c r="L373" i="1"/>
  <c r="K372" i="1"/>
  <c r="N372" i="1" l="1"/>
  <c r="M373" i="1"/>
  <c r="H372" i="1"/>
  <c r="I372" i="1"/>
  <c r="L374" i="1"/>
  <c r="K373" i="1"/>
  <c r="N373" i="1" l="1"/>
  <c r="M374" i="1"/>
  <c r="H373" i="1"/>
  <c r="I373" i="1"/>
  <c r="L375" i="1"/>
  <c r="K374" i="1"/>
  <c r="N374" i="1" l="1"/>
  <c r="M375" i="1"/>
  <c r="H374" i="1"/>
  <c r="I374" i="1"/>
  <c r="L376" i="1"/>
  <c r="K375" i="1"/>
  <c r="N375" i="1" l="1"/>
  <c r="M376" i="1"/>
  <c r="H375" i="1"/>
  <c r="I375" i="1"/>
  <c r="L377" i="1"/>
  <c r="K376" i="1"/>
  <c r="N376" i="1" l="1"/>
  <c r="M377" i="1"/>
  <c r="H376" i="1"/>
  <c r="I376" i="1"/>
  <c r="L378" i="1"/>
  <c r="K377" i="1"/>
  <c r="N377" i="1" l="1"/>
  <c r="M378" i="1"/>
  <c r="H377" i="1"/>
  <c r="I377" i="1"/>
  <c r="L379" i="1"/>
  <c r="K378" i="1"/>
  <c r="N378" i="1" l="1"/>
  <c r="M379" i="1"/>
  <c r="H378" i="1"/>
  <c r="I378" i="1"/>
  <c r="L380" i="1"/>
  <c r="K379" i="1"/>
  <c r="N379" i="1" l="1"/>
  <c r="M380" i="1"/>
  <c r="H379" i="1"/>
  <c r="I379" i="1"/>
  <c r="L381" i="1"/>
  <c r="K380" i="1"/>
  <c r="N380" i="1" l="1"/>
  <c r="M381" i="1"/>
  <c r="H380" i="1"/>
  <c r="I380" i="1"/>
  <c r="L382" i="1"/>
  <c r="K381" i="1"/>
  <c r="N381" i="1" l="1"/>
  <c r="M382" i="1"/>
  <c r="H381" i="1"/>
  <c r="I381" i="1"/>
  <c r="L383" i="1"/>
  <c r="K382" i="1"/>
  <c r="N382" i="1" l="1"/>
  <c r="M383" i="1"/>
  <c r="H382" i="1"/>
  <c r="I382" i="1"/>
  <c r="L384" i="1"/>
  <c r="K383" i="1"/>
  <c r="N383" i="1" l="1"/>
  <c r="M384" i="1"/>
  <c r="H383" i="1"/>
  <c r="I383" i="1"/>
  <c r="L385" i="1"/>
  <c r="K384" i="1"/>
  <c r="N384" i="1" l="1"/>
  <c r="M385" i="1"/>
  <c r="H384" i="1"/>
  <c r="I384" i="1"/>
  <c r="L386" i="1"/>
  <c r="K385" i="1"/>
  <c r="N385" i="1" l="1"/>
  <c r="M386" i="1"/>
  <c r="H385" i="1"/>
  <c r="I385" i="1"/>
  <c r="L387" i="1"/>
  <c r="K386" i="1"/>
  <c r="N386" i="1" l="1"/>
  <c r="M387" i="1"/>
  <c r="H386" i="1"/>
  <c r="I386" i="1"/>
  <c r="L388" i="1"/>
  <c r="K387" i="1"/>
  <c r="N387" i="1" l="1"/>
  <c r="M388" i="1"/>
  <c r="H387" i="1"/>
  <c r="I387" i="1"/>
  <c r="L389" i="1"/>
  <c r="K388" i="1"/>
  <c r="N388" i="1" l="1"/>
  <c r="M389" i="1"/>
  <c r="H388" i="1"/>
  <c r="I388" i="1"/>
  <c r="L390" i="1"/>
  <c r="K389" i="1"/>
  <c r="N389" i="1" l="1"/>
  <c r="M390" i="1"/>
  <c r="H389" i="1"/>
  <c r="I389" i="1"/>
  <c r="L391" i="1"/>
  <c r="K390" i="1"/>
  <c r="N390" i="1" l="1"/>
  <c r="M391" i="1"/>
  <c r="H390" i="1"/>
  <c r="I390" i="1"/>
  <c r="L392" i="1"/>
  <c r="K391" i="1"/>
  <c r="N391" i="1" l="1"/>
  <c r="M392" i="1"/>
  <c r="H391" i="1"/>
  <c r="I391" i="1"/>
  <c r="L393" i="1"/>
  <c r="K392" i="1"/>
  <c r="N392" i="1" l="1"/>
  <c r="M393" i="1"/>
  <c r="H392" i="1"/>
  <c r="I392" i="1"/>
  <c r="L394" i="1"/>
  <c r="K393" i="1"/>
  <c r="N393" i="1" l="1"/>
  <c r="M394" i="1"/>
  <c r="H393" i="1"/>
  <c r="I393" i="1"/>
  <c r="L395" i="1"/>
  <c r="K394" i="1"/>
  <c r="N394" i="1" l="1"/>
  <c r="M395" i="1"/>
  <c r="H394" i="1"/>
  <c r="I394" i="1"/>
  <c r="L396" i="1"/>
  <c r="K395" i="1"/>
  <c r="N395" i="1" l="1"/>
  <c r="M396" i="1"/>
  <c r="H395" i="1"/>
  <c r="I395" i="1"/>
  <c r="L397" i="1"/>
  <c r="K396" i="1"/>
  <c r="N396" i="1" l="1"/>
  <c r="M397" i="1"/>
  <c r="H396" i="1"/>
  <c r="I396" i="1"/>
  <c r="L398" i="1"/>
  <c r="K397" i="1"/>
  <c r="N397" i="1" l="1"/>
  <c r="M398" i="1"/>
  <c r="H397" i="1"/>
  <c r="I397" i="1"/>
  <c r="L399" i="1"/>
  <c r="K398" i="1"/>
  <c r="N398" i="1" l="1"/>
  <c r="M399" i="1"/>
  <c r="H398" i="1"/>
  <c r="I398" i="1"/>
  <c r="L400" i="1"/>
  <c r="K399" i="1"/>
  <c r="N399" i="1" l="1"/>
  <c r="M400" i="1"/>
  <c r="H399" i="1"/>
  <c r="I399" i="1"/>
  <c r="L401" i="1"/>
  <c r="K400" i="1"/>
  <c r="N400" i="1" l="1"/>
  <c r="M401" i="1"/>
  <c r="H400" i="1"/>
  <c r="I400" i="1"/>
  <c r="L402" i="1"/>
  <c r="K401" i="1"/>
  <c r="N401" i="1" l="1"/>
  <c r="M402" i="1"/>
  <c r="H401" i="1"/>
  <c r="I401" i="1"/>
  <c r="L403" i="1"/>
  <c r="K402" i="1"/>
  <c r="N402" i="1" l="1"/>
  <c r="M403" i="1"/>
  <c r="H402" i="1"/>
  <c r="I402" i="1"/>
  <c r="L404" i="1"/>
  <c r="K403" i="1"/>
  <c r="N403" i="1" l="1"/>
  <c r="M404" i="1"/>
  <c r="H403" i="1"/>
  <c r="I403" i="1"/>
  <c r="L405" i="1"/>
  <c r="K404" i="1"/>
  <c r="N404" i="1" l="1"/>
  <c r="M405" i="1"/>
  <c r="H404" i="1"/>
  <c r="I404" i="1"/>
  <c r="L406" i="1"/>
  <c r="K405" i="1"/>
  <c r="N405" i="1" l="1"/>
  <c r="M406" i="1"/>
  <c r="H405" i="1"/>
  <c r="I405" i="1"/>
  <c r="L407" i="1"/>
  <c r="K406" i="1"/>
  <c r="N406" i="1" l="1"/>
  <c r="M407" i="1"/>
  <c r="H406" i="1"/>
  <c r="I406" i="1"/>
  <c r="L408" i="1"/>
  <c r="K407" i="1"/>
  <c r="N407" i="1" l="1"/>
  <c r="M408" i="1"/>
  <c r="H407" i="1"/>
  <c r="I407" i="1"/>
  <c r="L409" i="1"/>
  <c r="K408" i="1"/>
  <c r="N408" i="1" l="1"/>
  <c r="M409" i="1"/>
  <c r="H408" i="1"/>
  <c r="I408" i="1"/>
  <c r="L410" i="1"/>
  <c r="K409" i="1"/>
  <c r="N409" i="1" l="1"/>
  <c r="M410" i="1"/>
  <c r="H409" i="1"/>
  <c r="I409" i="1"/>
  <c r="L411" i="1"/>
  <c r="K410" i="1"/>
  <c r="N410" i="1" l="1"/>
  <c r="M411" i="1"/>
  <c r="H410" i="1"/>
  <c r="I410" i="1"/>
  <c r="L412" i="1"/>
  <c r="K411" i="1"/>
  <c r="N411" i="1" l="1"/>
  <c r="M412" i="1"/>
  <c r="H411" i="1"/>
  <c r="I411" i="1"/>
  <c r="L413" i="1"/>
  <c r="K412" i="1"/>
  <c r="N412" i="1" l="1"/>
  <c r="M413" i="1"/>
  <c r="H412" i="1"/>
  <c r="I412" i="1"/>
  <c r="L414" i="1"/>
  <c r="K413" i="1"/>
  <c r="N413" i="1" l="1"/>
  <c r="M414" i="1"/>
  <c r="H413" i="1"/>
  <c r="I413" i="1"/>
  <c r="L415" i="1"/>
  <c r="K414" i="1"/>
  <c r="N414" i="1" l="1"/>
  <c r="M415" i="1"/>
  <c r="H414" i="1"/>
  <c r="I414" i="1"/>
  <c r="L416" i="1"/>
  <c r="K415" i="1"/>
  <c r="N415" i="1" l="1"/>
  <c r="M416" i="1"/>
  <c r="H415" i="1"/>
  <c r="I415" i="1"/>
  <c r="L417" i="1"/>
  <c r="K416" i="1"/>
  <c r="N416" i="1" l="1"/>
  <c r="M417" i="1"/>
  <c r="H416" i="1"/>
  <c r="I416" i="1"/>
  <c r="L418" i="1"/>
  <c r="K417" i="1"/>
  <c r="N417" i="1" l="1"/>
  <c r="M418" i="1"/>
  <c r="H417" i="1"/>
  <c r="I417" i="1"/>
  <c r="L419" i="1"/>
  <c r="K418" i="1"/>
  <c r="N418" i="1" l="1"/>
  <c r="M419" i="1"/>
  <c r="H418" i="1"/>
  <c r="I418" i="1"/>
  <c r="L420" i="1"/>
  <c r="K419" i="1"/>
  <c r="K421" i="1"/>
  <c r="N421" i="1" s="1"/>
  <c r="N419" i="1" l="1"/>
  <c r="M420" i="1"/>
  <c r="H419" i="1"/>
  <c r="I419" i="1"/>
  <c r="K420" i="1"/>
  <c r="H421" i="1"/>
  <c r="I421" i="1"/>
  <c r="K422" i="1"/>
  <c r="N422" i="1" s="1"/>
  <c r="N420" i="1" l="1"/>
  <c r="H420" i="1"/>
  <c r="I420" i="1"/>
  <c r="H422" i="1"/>
  <c r="I422" i="1"/>
  <c r="K423" i="1"/>
  <c r="N423" i="1" s="1"/>
  <c r="H423" i="1" l="1"/>
  <c r="I423" i="1"/>
  <c r="K424" i="1"/>
  <c r="N424" i="1" s="1"/>
  <c r="H424" i="1" l="1"/>
  <c r="I424" i="1"/>
  <c r="K425" i="1"/>
  <c r="N425" i="1" s="1"/>
  <c r="H425" i="1" l="1"/>
  <c r="I425" i="1"/>
  <c r="K426" i="1"/>
  <c r="N426" i="1" s="1"/>
  <c r="H426" i="1" l="1"/>
  <c r="I426" i="1"/>
  <c r="K427" i="1"/>
  <c r="N427" i="1" s="1"/>
  <c r="H427" i="1" l="1"/>
  <c r="I427" i="1"/>
  <c r="K428" i="1"/>
  <c r="N428" i="1" s="1"/>
  <c r="H428" i="1" l="1"/>
  <c r="I428" i="1"/>
  <c r="K429" i="1"/>
  <c r="N429" i="1" s="1"/>
  <c r="H429" i="1" l="1"/>
  <c r="I429" i="1"/>
  <c r="K430" i="1"/>
  <c r="N430" i="1" s="1"/>
  <c r="H430" i="1" l="1"/>
  <c r="I430" i="1"/>
  <c r="K431" i="1"/>
  <c r="N431" i="1" s="1"/>
  <c r="H431" i="1" l="1"/>
  <c r="I431" i="1"/>
  <c r="K432" i="1"/>
  <c r="N432" i="1" s="1"/>
  <c r="H432" i="1" l="1"/>
  <c r="I432" i="1"/>
  <c r="K433" i="1"/>
  <c r="N433" i="1" s="1"/>
  <c r="H433" i="1" l="1"/>
  <c r="I433" i="1"/>
  <c r="K434" i="1"/>
  <c r="N434" i="1" s="1"/>
  <c r="H434" i="1" l="1"/>
  <c r="I434" i="1"/>
  <c r="K435" i="1"/>
  <c r="N435" i="1" s="1"/>
  <c r="H435" i="1" l="1"/>
  <c r="I435" i="1"/>
  <c r="K436" i="1"/>
  <c r="N436" i="1" s="1"/>
  <c r="H436" i="1" l="1"/>
  <c r="I436" i="1"/>
  <c r="K437" i="1"/>
  <c r="N437" i="1" l="1"/>
  <c r="H437" i="1"/>
  <c r="I437" i="1"/>
  <c r="D39" i="1" l="1"/>
  <c r="E39" i="1"/>
  <c r="F39" i="1"/>
  <c r="BC39" i="1"/>
  <c r="BD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D67" i="1"/>
  <c r="D68" i="1" s="1"/>
  <c r="N67" i="1"/>
  <c r="E67" i="1"/>
  <c r="M67" i="1"/>
  <c r="L67" i="1"/>
  <c r="K67" i="1"/>
  <c r="J67" i="1"/>
  <c r="I67" i="1"/>
  <c r="H67" i="1"/>
  <c r="G67" i="1"/>
  <c r="F67" i="1"/>
  <c r="O67" i="1"/>
  <c r="E68" i="1" l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BD40" i="1"/>
  <c r="BD41" i="1"/>
  <c r="BC40" i="1"/>
  <c r="BC41" i="1"/>
  <c r="F40" i="1"/>
  <c r="F41" i="1"/>
  <c r="E40" i="1"/>
  <c r="E41" i="1"/>
  <c r="D41" i="1"/>
  <c r="D40" i="1"/>
</calcChain>
</file>

<file path=xl/sharedStrings.xml><?xml version="1.0" encoding="utf-8"?>
<sst xmlns="http://schemas.openxmlformats.org/spreadsheetml/2006/main" count="39" uniqueCount="33">
  <si>
    <t>PESO INICIAL</t>
  </si>
  <si>
    <t>MÊS</t>
  </si>
  <si>
    <t>PESO DESEJADO</t>
  </si>
  <si>
    <r>
      <rPr>
        <i/>
        <sz val="12"/>
        <color theme="1"/>
        <rFont val="Calibri"/>
        <family val="2"/>
        <scheme val="minor"/>
      </rPr>
      <t>DISTÂNCIA PERCORRIDA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(METROS)</t>
    </r>
  </si>
  <si>
    <r>
      <rPr>
        <i/>
        <sz val="12"/>
        <color theme="1"/>
        <rFont val="Calibri"/>
        <family val="2"/>
        <scheme val="minor"/>
      </rPr>
      <t>TEMPO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(MINUTOS)</t>
    </r>
  </si>
  <si>
    <r>
      <rPr>
        <i/>
        <sz val="12"/>
        <color theme="1"/>
        <rFont val="Calibri"/>
        <family val="2"/>
        <scheme val="minor"/>
      </rPr>
      <t>CALORIAS PERDIDAS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(KCAL)</t>
    </r>
  </si>
  <si>
    <r>
      <rPr>
        <i/>
        <sz val="12"/>
        <color theme="1"/>
        <rFont val="Calibri"/>
        <family val="2"/>
        <scheme val="minor"/>
      </rPr>
      <t>PESO TOTAL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(KG)</t>
    </r>
  </si>
  <si>
    <t>DATA INICIAL</t>
  </si>
  <si>
    <t>Quando você iniciou o seu acompanhamento?</t>
  </si>
  <si>
    <t>Qual o seu peso quando iniciou o acompanhamento?</t>
  </si>
  <si>
    <t>Qual o peso que você precisa atingir ao final do acompanhamento?</t>
  </si>
  <si>
    <t>Qual a sua meta atual (entre o peso inicial e o desejado)?</t>
  </si>
  <si>
    <t xml:space="preserve">   </t>
  </si>
  <si>
    <r>
      <rPr>
        <i/>
        <sz val="12"/>
        <color theme="0"/>
        <rFont val="Calibri"/>
        <family val="2"/>
        <scheme val="minor"/>
      </rPr>
      <t>VARIAÇÃO RELATIVA</t>
    </r>
    <r>
      <rPr>
        <sz val="11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(KG)</t>
    </r>
  </si>
  <si>
    <r>
      <rPr>
        <i/>
        <sz val="12"/>
        <color theme="0"/>
        <rFont val="Calibri"/>
        <family val="2"/>
        <scheme val="minor"/>
      </rPr>
      <t>VARIAÇÃO TOTAL</t>
    </r>
    <r>
      <rPr>
        <sz val="11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(KG)</t>
    </r>
  </si>
  <si>
    <t>obrigatório</t>
  </si>
  <si>
    <t>opcional</t>
  </si>
  <si>
    <t>automático</t>
  </si>
  <si>
    <t>META ATUAL</t>
  </si>
  <si>
    <t># SOMASE</t>
  </si>
  <si>
    <t>SEMANA</t>
  </si>
  <si>
    <t>SEMANA_INI</t>
  </si>
  <si>
    <t>SEMANA_FIM</t>
  </si>
  <si>
    <t>MÉDIA DE PESO NO MÊS</t>
  </si>
  <si>
    <t>GRÁFICOS DE ACOMPANHAMENTO</t>
  </si>
  <si>
    <t>LANÇAMENTO DE EXERCÍCIOS E PESAGENS DIÁRIAS</t>
  </si>
  <si>
    <r>
      <rPr>
        <i/>
        <sz val="12"/>
        <color theme="0"/>
        <rFont val="Calibri"/>
        <family val="2"/>
        <scheme val="minor"/>
      </rPr>
      <t>DATA</t>
    </r>
    <r>
      <rPr>
        <sz val="11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(DD/MM/AAAA)</t>
    </r>
  </si>
  <si>
    <t>PERDA DE PESO</t>
  </si>
  <si>
    <t>AUMENTO DE PESO</t>
  </si>
  <si>
    <t>ACOMPANHAMENTO MENSAL DAS PESAGENS DIÁRIAS</t>
  </si>
  <si>
    <t>ACOMPANHAMENTO SEMANAL DA VARIAÇÃO DE PESO DIÁRIA</t>
  </si>
  <si>
    <t>OBSERVAÇÕES/
PERCURSO</t>
  </si>
  <si>
    <t>PLANILHA DE ACOMPANHAMENTO DE PERDA DE 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</si>
</sst>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kcal&quot;"/>
    <numFmt numFmtId="165" formatCode="#,##0.0&quot; kg&quot;"/>
    <numFmt numFmtId="166" formatCode="#,##0&quot; min&quot;"/>
    <numFmt numFmtId="167" formatCode="0&quot; m&quot;"/>
    <numFmt numFmtId="168" formatCode="#,##0.000&quot; kg&quot;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0" fillId="2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14" fontId="2" fillId="2" borderId="0" xfId="0" applyNumberFormat="1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165" fontId="2" fillId="2" borderId="0" xfId="0" applyNumberFormat="1" applyFont="1" applyFill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65" fontId="0" fillId="0" borderId="1" xfId="0" applyNumberFormat="1" applyFill="1" applyBorder="1" applyAlignment="1" applyProtection="1">
      <alignment horizontal="center" vertical="center"/>
      <protection hidden="1"/>
    </xf>
    <xf numFmtId="166" fontId="0" fillId="0" borderId="1" xfId="0" applyNumberForma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4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165" fontId="16" fillId="2" borderId="1" xfId="0" applyNumberFormat="1" applyFont="1" applyFill="1" applyBorder="1" applyAlignment="1" applyProtection="1">
      <alignment horizontal="center"/>
      <protection hidden="1"/>
    </xf>
    <xf numFmtId="165" fontId="0" fillId="2" borderId="1" xfId="0" applyNumberFormat="1" applyFill="1" applyBorder="1" applyAlignment="1" applyProtection="1">
      <alignment horizontal="center"/>
      <protection hidden="1"/>
    </xf>
    <xf numFmtId="14" fontId="15" fillId="2" borderId="0" xfId="0" applyNumberFormat="1" applyFont="1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168" fontId="0" fillId="2" borderId="1" xfId="0" applyNumberFormat="1" applyFill="1" applyBorder="1" applyAlignment="1" applyProtection="1">
      <alignment horizontal="center"/>
      <protection hidden="1"/>
    </xf>
    <xf numFmtId="0" fontId="14" fillId="2" borderId="0" xfId="1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165" fontId="0" fillId="0" borderId="0" xfId="0" applyNumberFormat="1" applyFill="1" applyAlignment="1" applyProtection="1">
      <alignment horizontal="center" vertical="center"/>
      <protection hidden="1"/>
    </xf>
    <xf numFmtId="165" fontId="16" fillId="0" borderId="1" xfId="0" applyNumberFormat="1" applyFont="1" applyFill="1" applyBorder="1" applyAlignment="1" applyProtection="1">
      <alignment horizontal="center"/>
      <protection hidden="1"/>
    </xf>
    <xf numFmtId="168" fontId="0" fillId="0" borderId="1" xfId="0" applyNumberForma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4" fontId="15" fillId="0" borderId="0" xfId="0" applyNumberFormat="1" applyFont="1" applyFill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/>
      <protection hidden="1"/>
    </xf>
    <xf numFmtId="165" fontId="0" fillId="0" borderId="1" xfId="0" applyNumberFormat="1" applyFill="1" applyBorder="1" applyAlignment="1" applyProtection="1">
      <alignment horizontal="center"/>
      <protection hidden="1"/>
    </xf>
    <xf numFmtId="165" fontId="0" fillId="0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Fill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165" fontId="2" fillId="13" borderId="10" xfId="0" applyNumberFormat="1" applyFont="1" applyFill="1" applyBorder="1" applyAlignment="1" applyProtection="1">
      <alignment horizontal="center" vertical="center"/>
      <protection locked="0"/>
    </xf>
    <xf numFmtId="165" fontId="2" fillId="14" borderId="10" xfId="0" applyNumberFormat="1" applyFont="1" applyFill="1" applyBorder="1" applyAlignment="1" applyProtection="1">
      <alignment horizontal="center" vertical="center"/>
      <protection locked="0"/>
    </xf>
    <xf numFmtId="165" fontId="2" fillId="1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7" fillId="7" borderId="10" xfId="0" applyFont="1" applyFill="1" applyBorder="1" applyAlignment="1" applyProtection="1">
      <alignment horizontal="left" vertical="center"/>
      <protection hidden="1"/>
    </xf>
    <xf numFmtId="0" fontId="7" fillId="7" borderId="11" xfId="0" applyFont="1" applyFill="1" applyBorder="1" applyAlignment="1" applyProtection="1">
      <alignment horizontal="left" vertical="center"/>
      <protection hidden="1"/>
    </xf>
    <xf numFmtId="0" fontId="7" fillId="12" borderId="10" xfId="0" applyFont="1" applyFill="1" applyBorder="1" applyAlignment="1" applyProtection="1">
      <alignment horizontal="left" vertical="center"/>
      <protection hidden="1"/>
    </xf>
    <xf numFmtId="0" fontId="7" fillId="12" borderId="11" xfId="0" applyFont="1" applyFill="1" applyBorder="1" applyAlignment="1" applyProtection="1">
      <alignment horizontal="left" vertical="center"/>
      <protection hidden="1"/>
    </xf>
    <xf numFmtId="0" fontId="7" fillId="10" borderId="10" xfId="0" applyFont="1" applyFill="1" applyBorder="1" applyAlignment="1" applyProtection="1">
      <alignment horizontal="left" vertical="center"/>
      <protection hidden="1"/>
    </xf>
    <xf numFmtId="0" fontId="7" fillId="10" borderId="11" xfId="0" applyFont="1" applyFill="1" applyBorder="1" applyAlignment="1" applyProtection="1">
      <alignment horizontal="left" vertical="center"/>
      <protection hidden="1"/>
    </xf>
    <xf numFmtId="0" fontId="7" fillId="11" borderId="10" xfId="0" applyFont="1" applyFill="1" applyBorder="1" applyAlignment="1" applyProtection="1">
      <alignment horizontal="left" vertical="center"/>
      <protection hidden="1"/>
    </xf>
    <xf numFmtId="0" fontId="7" fillId="11" borderId="11" xfId="0" applyFont="1" applyFill="1" applyBorder="1" applyAlignment="1" applyProtection="1">
      <alignment horizontal="left" vertical="center"/>
      <protection hidden="1"/>
    </xf>
    <xf numFmtId="0" fontId="18" fillId="16" borderId="0" xfId="0" applyFont="1" applyFill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left" vertical="center"/>
      <protection hidden="1"/>
    </xf>
    <xf numFmtId="0" fontId="19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Alignment="1" applyProtection="1">
      <alignment horizontal="center"/>
      <protection hidden="1"/>
    </xf>
  </cellXfs>
  <cellStyles count="2">
    <cellStyle name="Hiperlink" xfId="1" builtinId="8"/>
    <cellStyle name="Normal" xfId="0" builtinId="0"/>
  </cellStyles>
  <dxfs count="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FA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PLANILHA!$B$6</c:f>
              <c:strCache>
                <c:ptCount val="1"/>
                <c:pt idx="0">
                  <c:v>PESO INICIAL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PLANILHA!$D$70:$O$70</c:f>
              <c:numCache>
                <c:formatCode>#,##0.0" kg"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PLANILHA!$B$10</c:f>
              <c:strCache>
                <c:ptCount val="1"/>
                <c:pt idx="0">
                  <c:v>META ATUAL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PLANILHA!$D$69:$O$69</c:f>
              <c:numCache>
                <c:formatCode>#,##0.0" kg"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PLANILHA!$B$8</c:f>
              <c:strCache>
                <c:ptCount val="1"/>
                <c:pt idx="0">
                  <c:v>PESO DESEJADO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PLANILHA!$D$71:$O$71</c:f>
              <c:numCache>
                <c:formatCode>#,##0.0" kg"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PLANILHA!$C$68</c:f>
              <c:strCache>
                <c:ptCount val="1"/>
                <c:pt idx="0">
                  <c:v>MÉDIA DE PESO NO MÊS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circle"/>
            <c:size val="9"/>
            <c:spPr>
              <a:solidFill>
                <a:schemeClr val="bg1"/>
              </a:solidFill>
              <a:ln w="38100">
                <a:solidFill>
                  <a:srgbClr val="0070C0"/>
                </a:solidFill>
              </a:ln>
            </c:spPr>
          </c:marker>
          <c:cat>
            <c:strRef>
              <c:f>PLANILHA!$D$66:$O$66</c:f>
              <c:strCache>
                <c:ptCount val="12"/>
                <c:pt idx="0">
                  <c:v>JAN/17</c:v>
                </c:pt>
                <c:pt idx="1">
                  <c:v>FEV/17</c:v>
                </c:pt>
                <c:pt idx="2">
                  <c:v>MAR/17</c:v>
                </c:pt>
                <c:pt idx="3">
                  <c:v>ABR/17</c:v>
                </c:pt>
                <c:pt idx="4">
                  <c:v>MAI/17</c:v>
                </c:pt>
                <c:pt idx="5">
                  <c:v>JUN/17</c:v>
                </c:pt>
                <c:pt idx="6">
                  <c:v>JUL/17</c:v>
                </c:pt>
                <c:pt idx="7">
                  <c:v>AGO/17</c:v>
                </c:pt>
                <c:pt idx="8">
                  <c:v>SET/17</c:v>
                </c:pt>
                <c:pt idx="9">
                  <c:v>OUT/17</c:v>
                </c:pt>
                <c:pt idx="10">
                  <c:v>NOV/17</c:v>
                </c:pt>
                <c:pt idx="11">
                  <c:v>DEZ/17</c:v>
                </c:pt>
              </c:strCache>
            </c:strRef>
          </c:cat>
          <c:val>
            <c:numRef>
              <c:f>PLANILHA!$D$68:$O$68</c:f>
              <c:numCache>
                <c:formatCode>#,##0.0" kg"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8048"/>
        <c:axId val="95939968"/>
      </c:lineChart>
      <c:catAx>
        <c:axId val="95938048"/>
        <c:scaling>
          <c:orientation val="minMax"/>
        </c:scaling>
        <c:delete val="0"/>
        <c:axPos val="b"/>
        <c:minorGridlines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pt-BR"/>
          </a:p>
        </c:txPr>
        <c:crossAx val="95939968"/>
        <c:crosses val="autoZero"/>
        <c:auto val="1"/>
        <c:lblAlgn val="ctr"/>
        <c:lblOffset val="100"/>
        <c:noMultiLvlLbl val="0"/>
      </c:catAx>
      <c:valAx>
        <c:axId val="95939968"/>
        <c:scaling>
          <c:orientation val="minMax"/>
        </c:scaling>
        <c:delete val="0"/>
        <c:axPos val="l"/>
        <c:majorGridlines/>
        <c:numFmt formatCode="#,##0.0&quot; kg&quot;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pt-BR"/>
          </a:p>
        </c:txPr>
        <c:crossAx val="95938048"/>
        <c:crosses val="autoZero"/>
        <c:crossBetween val="between"/>
      </c:valAx>
    </c:plotArea>
    <c:legend>
      <c:legendPos val="t"/>
      <c:layout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PLANILHA!$C$40</c:f>
              <c:strCache>
                <c:ptCount val="1"/>
                <c:pt idx="0">
                  <c:v>PERDA DE PESO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PLANILHA!$D$38:$BD$38</c:f>
              <c:strCache>
                <c:ptCount val="53"/>
                <c:pt idx="0">
                  <c:v>01/jan a 07/jan</c:v>
                </c:pt>
                <c:pt idx="1">
                  <c:v>08/jan a 14/jan</c:v>
                </c:pt>
                <c:pt idx="2">
                  <c:v>15/jan a 21/jan</c:v>
                </c:pt>
                <c:pt idx="3">
                  <c:v>22/jan a 28/jan</c:v>
                </c:pt>
                <c:pt idx="4">
                  <c:v>29/jan a 04/fev</c:v>
                </c:pt>
                <c:pt idx="5">
                  <c:v>05/fev a 11/fev</c:v>
                </c:pt>
                <c:pt idx="6">
                  <c:v>12/fev a 18/fev</c:v>
                </c:pt>
                <c:pt idx="7">
                  <c:v>19/fev a 25/fev</c:v>
                </c:pt>
                <c:pt idx="8">
                  <c:v>26/fev a 04/mar</c:v>
                </c:pt>
                <c:pt idx="9">
                  <c:v>05/mar a 11/mar</c:v>
                </c:pt>
                <c:pt idx="10">
                  <c:v>12/mar a 18/mar</c:v>
                </c:pt>
                <c:pt idx="11">
                  <c:v>19/mar a 25/mar</c:v>
                </c:pt>
                <c:pt idx="12">
                  <c:v>26/mar a 01/abr</c:v>
                </c:pt>
                <c:pt idx="13">
                  <c:v>02/abr a 08/abr</c:v>
                </c:pt>
                <c:pt idx="14">
                  <c:v>09/abr a 15/abr</c:v>
                </c:pt>
                <c:pt idx="15">
                  <c:v>16/abr a 22/abr</c:v>
                </c:pt>
                <c:pt idx="16">
                  <c:v>23/abr a 29/abr</c:v>
                </c:pt>
                <c:pt idx="17">
                  <c:v>30/abr a 06/mai</c:v>
                </c:pt>
                <c:pt idx="18">
                  <c:v>07/mai a 13/mai</c:v>
                </c:pt>
                <c:pt idx="19">
                  <c:v>14/mai a 20/mai</c:v>
                </c:pt>
                <c:pt idx="20">
                  <c:v>21/mai a 27/mai</c:v>
                </c:pt>
                <c:pt idx="21">
                  <c:v>28/mai a 03/jun</c:v>
                </c:pt>
                <c:pt idx="22">
                  <c:v>04/jun a 10/jun</c:v>
                </c:pt>
                <c:pt idx="23">
                  <c:v>11/jun a 17/jun</c:v>
                </c:pt>
                <c:pt idx="24">
                  <c:v>18/jun a 24/jun</c:v>
                </c:pt>
                <c:pt idx="25">
                  <c:v>25/jun a 01/jul</c:v>
                </c:pt>
                <c:pt idx="26">
                  <c:v>02/jul a 08/jul</c:v>
                </c:pt>
                <c:pt idx="27">
                  <c:v>09/jul a 15/jul</c:v>
                </c:pt>
                <c:pt idx="28">
                  <c:v>16/jul a 22/jul</c:v>
                </c:pt>
                <c:pt idx="29">
                  <c:v>23/jul a 29/jul</c:v>
                </c:pt>
                <c:pt idx="30">
                  <c:v>30/jul a 05/ago</c:v>
                </c:pt>
                <c:pt idx="31">
                  <c:v>06/ago a 12/ago</c:v>
                </c:pt>
                <c:pt idx="32">
                  <c:v>13/ago a 19/ago</c:v>
                </c:pt>
                <c:pt idx="33">
                  <c:v>20/ago a 26/ago</c:v>
                </c:pt>
                <c:pt idx="34">
                  <c:v>27/ago a 02/set</c:v>
                </c:pt>
                <c:pt idx="35">
                  <c:v>03/set a 09/set</c:v>
                </c:pt>
                <c:pt idx="36">
                  <c:v>10/set a 16/set</c:v>
                </c:pt>
                <c:pt idx="37">
                  <c:v>17/set a 23/set</c:v>
                </c:pt>
                <c:pt idx="38">
                  <c:v>24/set a 30/set</c:v>
                </c:pt>
                <c:pt idx="39">
                  <c:v>01/out a 07/out</c:v>
                </c:pt>
                <c:pt idx="40">
                  <c:v>08/out a 14/out</c:v>
                </c:pt>
                <c:pt idx="41">
                  <c:v>15/out a 21/out</c:v>
                </c:pt>
                <c:pt idx="42">
                  <c:v>22/out a 28/out</c:v>
                </c:pt>
                <c:pt idx="43">
                  <c:v>29/out a 04/nov</c:v>
                </c:pt>
                <c:pt idx="44">
                  <c:v>05/nov a 11/nov</c:v>
                </c:pt>
                <c:pt idx="45">
                  <c:v>12/nov a 18/nov</c:v>
                </c:pt>
                <c:pt idx="46">
                  <c:v>19/nov a 25/nov</c:v>
                </c:pt>
                <c:pt idx="47">
                  <c:v>26/nov a 02/dez</c:v>
                </c:pt>
                <c:pt idx="48">
                  <c:v>03/dez a 09/dez</c:v>
                </c:pt>
                <c:pt idx="49">
                  <c:v>10/dez a 16/dez</c:v>
                </c:pt>
                <c:pt idx="50">
                  <c:v>17/dez a 23/dez</c:v>
                </c:pt>
                <c:pt idx="51">
                  <c:v>24/dez a 30/dez</c:v>
                </c:pt>
                <c:pt idx="52">
                  <c:v>31/dez a 06/jan</c:v>
                </c:pt>
              </c:strCache>
            </c:strRef>
          </c:cat>
          <c:val>
            <c:numRef>
              <c:f>PLANILHA!$D$40:$BD$40</c:f>
              <c:numCache>
                <c:formatCode>#,##0.000" kg"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ser>
          <c:idx val="2"/>
          <c:order val="1"/>
          <c:tx>
            <c:strRef>
              <c:f>PLANILHA!$C$41</c:f>
              <c:strCache>
                <c:ptCount val="1"/>
                <c:pt idx="0">
                  <c:v>AUMENTO DE PESO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PLANILHA!$D$38:$BD$38</c:f>
              <c:strCache>
                <c:ptCount val="53"/>
                <c:pt idx="0">
                  <c:v>01/jan a 07/jan</c:v>
                </c:pt>
                <c:pt idx="1">
                  <c:v>08/jan a 14/jan</c:v>
                </c:pt>
                <c:pt idx="2">
                  <c:v>15/jan a 21/jan</c:v>
                </c:pt>
                <c:pt idx="3">
                  <c:v>22/jan a 28/jan</c:v>
                </c:pt>
                <c:pt idx="4">
                  <c:v>29/jan a 04/fev</c:v>
                </c:pt>
                <c:pt idx="5">
                  <c:v>05/fev a 11/fev</c:v>
                </c:pt>
                <c:pt idx="6">
                  <c:v>12/fev a 18/fev</c:v>
                </c:pt>
                <c:pt idx="7">
                  <c:v>19/fev a 25/fev</c:v>
                </c:pt>
                <c:pt idx="8">
                  <c:v>26/fev a 04/mar</c:v>
                </c:pt>
                <c:pt idx="9">
                  <c:v>05/mar a 11/mar</c:v>
                </c:pt>
                <c:pt idx="10">
                  <c:v>12/mar a 18/mar</c:v>
                </c:pt>
                <c:pt idx="11">
                  <c:v>19/mar a 25/mar</c:v>
                </c:pt>
                <c:pt idx="12">
                  <c:v>26/mar a 01/abr</c:v>
                </c:pt>
                <c:pt idx="13">
                  <c:v>02/abr a 08/abr</c:v>
                </c:pt>
                <c:pt idx="14">
                  <c:v>09/abr a 15/abr</c:v>
                </c:pt>
                <c:pt idx="15">
                  <c:v>16/abr a 22/abr</c:v>
                </c:pt>
                <c:pt idx="16">
                  <c:v>23/abr a 29/abr</c:v>
                </c:pt>
                <c:pt idx="17">
                  <c:v>30/abr a 06/mai</c:v>
                </c:pt>
                <c:pt idx="18">
                  <c:v>07/mai a 13/mai</c:v>
                </c:pt>
                <c:pt idx="19">
                  <c:v>14/mai a 20/mai</c:v>
                </c:pt>
                <c:pt idx="20">
                  <c:v>21/mai a 27/mai</c:v>
                </c:pt>
                <c:pt idx="21">
                  <c:v>28/mai a 03/jun</c:v>
                </c:pt>
                <c:pt idx="22">
                  <c:v>04/jun a 10/jun</c:v>
                </c:pt>
                <c:pt idx="23">
                  <c:v>11/jun a 17/jun</c:v>
                </c:pt>
                <c:pt idx="24">
                  <c:v>18/jun a 24/jun</c:v>
                </c:pt>
                <c:pt idx="25">
                  <c:v>25/jun a 01/jul</c:v>
                </c:pt>
                <c:pt idx="26">
                  <c:v>02/jul a 08/jul</c:v>
                </c:pt>
                <c:pt idx="27">
                  <c:v>09/jul a 15/jul</c:v>
                </c:pt>
                <c:pt idx="28">
                  <c:v>16/jul a 22/jul</c:v>
                </c:pt>
                <c:pt idx="29">
                  <c:v>23/jul a 29/jul</c:v>
                </c:pt>
                <c:pt idx="30">
                  <c:v>30/jul a 05/ago</c:v>
                </c:pt>
                <c:pt idx="31">
                  <c:v>06/ago a 12/ago</c:v>
                </c:pt>
                <c:pt idx="32">
                  <c:v>13/ago a 19/ago</c:v>
                </c:pt>
                <c:pt idx="33">
                  <c:v>20/ago a 26/ago</c:v>
                </c:pt>
                <c:pt idx="34">
                  <c:v>27/ago a 02/set</c:v>
                </c:pt>
                <c:pt idx="35">
                  <c:v>03/set a 09/set</c:v>
                </c:pt>
                <c:pt idx="36">
                  <c:v>10/set a 16/set</c:v>
                </c:pt>
                <c:pt idx="37">
                  <c:v>17/set a 23/set</c:v>
                </c:pt>
                <c:pt idx="38">
                  <c:v>24/set a 30/set</c:v>
                </c:pt>
                <c:pt idx="39">
                  <c:v>01/out a 07/out</c:v>
                </c:pt>
                <c:pt idx="40">
                  <c:v>08/out a 14/out</c:v>
                </c:pt>
                <c:pt idx="41">
                  <c:v>15/out a 21/out</c:v>
                </c:pt>
                <c:pt idx="42">
                  <c:v>22/out a 28/out</c:v>
                </c:pt>
                <c:pt idx="43">
                  <c:v>29/out a 04/nov</c:v>
                </c:pt>
                <c:pt idx="44">
                  <c:v>05/nov a 11/nov</c:v>
                </c:pt>
                <c:pt idx="45">
                  <c:v>12/nov a 18/nov</c:v>
                </c:pt>
                <c:pt idx="46">
                  <c:v>19/nov a 25/nov</c:v>
                </c:pt>
                <c:pt idx="47">
                  <c:v>26/nov a 02/dez</c:v>
                </c:pt>
                <c:pt idx="48">
                  <c:v>03/dez a 09/dez</c:v>
                </c:pt>
                <c:pt idx="49">
                  <c:v>10/dez a 16/dez</c:v>
                </c:pt>
                <c:pt idx="50">
                  <c:v>17/dez a 23/dez</c:v>
                </c:pt>
                <c:pt idx="51">
                  <c:v>24/dez a 30/dez</c:v>
                </c:pt>
                <c:pt idx="52">
                  <c:v>31/dez a 06/jan</c:v>
                </c:pt>
              </c:strCache>
            </c:strRef>
          </c:cat>
          <c:val>
            <c:numRef>
              <c:f>PLANILHA!$D$41:$BD$41</c:f>
              <c:numCache>
                <c:formatCode>#,##0.000" kg"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148352"/>
        <c:axId val="98149888"/>
      </c:barChart>
      <c:catAx>
        <c:axId val="98148352"/>
        <c:scaling>
          <c:orientation val="minMax"/>
        </c:scaling>
        <c:delete val="0"/>
        <c:axPos val="t"/>
        <c:numFmt formatCode="General" sourceLinked="0"/>
        <c:majorTickMark val="out"/>
        <c:minorTickMark val="none"/>
        <c:tickLblPos val="high"/>
        <c:crossAx val="98149888"/>
        <c:crosses val="autoZero"/>
        <c:auto val="1"/>
        <c:lblAlgn val="ctr"/>
        <c:lblOffset val="100"/>
        <c:noMultiLvlLbl val="0"/>
      </c:catAx>
      <c:valAx>
        <c:axId val="98149888"/>
        <c:scaling>
          <c:orientation val="maxMin"/>
        </c:scaling>
        <c:delete val="0"/>
        <c:axPos val="l"/>
        <c:majorGridlines/>
        <c:numFmt formatCode="#,##0.000&quot; kg&quot;" sourceLinked="1"/>
        <c:majorTickMark val="out"/>
        <c:minorTickMark val="none"/>
        <c:tickLblPos val="nextTo"/>
        <c:crossAx val="98148352"/>
        <c:crosses val="autoZero"/>
        <c:crossBetween val="between"/>
      </c:valAx>
    </c:plotArea>
    <c:legend>
      <c:legendPos val="t"/>
      <c:layout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314323</xdr:colOff>
      <xdr:row>46</xdr:row>
      <xdr:rowOff>0</xdr:rowOff>
    </xdr:from>
    <xdr:to>
      <xdr:col>9</xdr:col>
      <xdr:colOff>3566990</xdr:colOff>
      <xdr:row>61</xdr:row>
      <xdr:rowOff>236750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314323</xdr:colOff>
      <xdr:row>16</xdr:row>
      <xdr:rowOff>0</xdr:rowOff>
    </xdr:from>
    <xdr:to>
      <xdr:col>9</xdr:col>
      <xdr:colOff>3566990</xdr:colOff>
      <xdr:row>31</xdr:row>
      <xdr:rowOff>236750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44"/>
  <sheetViews>
    <sheetView showGridLines="0" tabSelected="1" zoomScale="90" zoomScaleNormal="90" zoomScaleSheetLayoutView="90" workbookViewId="0">
      <selection activeCell="D5" sqref="D5"/>
    </sheetView>
  </sheetViews>
  <sheetFormatPr defaultColWidth="0" defaultRowHeight="15" x14ac:dyDescent="0.25"/>
  <cols>
    <col min="1" max="1" width="1.7109375" style="48" customWidth="1"/>
    <col min="2" max="2" width="4.7109375" style="2" customWidth="1"/>
    <col min="3" max="9" width="18.7109375" style="2" customWidth="1"/>
    <col min="10" max="10" width="40.7109375" style="2" customWidth="1"/>
    <col min="11" max="11" width="14.42578125" style="48" hidden="1" customWidth="1"/>
    <col min="12" max="56" width="18.7109375" style="48" hidden="1" customWidth="1"/>
    <col min="57" max="57" width="1.7109375" style="48" customWidth="1"/>
    <col min="58" max="16384" width="9.140625" style="48" hidden="1"/>
  </cols>
  <sheetData>
    <row r="1" spans="1:56" s="49" customFormat="1" ht="8.1" customHeight="1" x14ac:dyDescent="0.25">
      <c r="A1" s="48"/>
      <c r="B1" s="20"/>
      <c r="C1" s="20"/>
      <c r="D1" s="20"/>
      <c r="E1" s="20"/>
      <c r="F1" s="20"/>
      <c r="G1" s="47"/>
      <c r="H1" s="47"/>
      <c r="I1" s="47"/>
      <c r="J1" s="20"/>
    </row>
    <row r="2" spans="1:56" ht="32.1" customHeight="1" x14ac:dyDescent="0.25">
      <c r="B2" s="85" t="s">
        <v>32</v>
      </c>
      <c r="C2" s="85"/>
      <c r="D2" s="85"/>
      <c r="E2" s="85"/>
      <c r="F2" s="85"/>
      <c r="G2" s="85"/>
      <c r="H2" s="85"/>
      <c r="I2" s="85"/>
      <c r="J2" s="85"/>
    </row>
    <row r="3" spans="1:56" x14ac:dyDescent="0.25">
      <c r="B3" s="1"/>
      <c r="C3" s="1"/>
      <c r="D3" s="1"/>
      <c r="E3" s="1"/>
      <c r="F3" s="1"/>
      <c r="G3" s="1"/>
      <c r="H3" s="1"/>
      <c r="I3" s="1"/>
      <c r="J3" s="1"/>
    </row>
    <row r="4" spans="1:56" s="50" customFormat="1" ht="20.100000000000001" customHeight="1" x14ac:dyDescent="0.25">
      <c r="A4" s="48"/>
      <c r="B4" s="77" t="s">
        <v>7</v>
      </c>
      <c r="C4" s="78"/>
      <c r="D4" s="27">
        <v>42736</v>
      </c>
      <c r="E4" s="86" t="s">
        <v>8</v>
      </c>
      <c r="F4" s="87"/>
      <c r="G4" s="87"/>
      <c r="H4" s="87"/>
      <c r="I4" s="4"/>
      <c r="J4" s="3"/>
    </row>
    <row r="5" spans="1:56" s="51" customFormat="1" ht="3.95" customHeight="1" x14ac:dyDescent="0.25">
      <c r="A5" s="48"/>
      <c r="B5" s="5"/>
      <c r="C5" s="5"/>
      <c r="D5" s="6"/>
      <c r="E5" s="88"/>
      <c r="F5" s="88"/>
      <c r="G5" s="88"/>
      <c r="H5" s="88"/>
      <c r="I5" s="8"/>
      <c r="J5" s="7"/>
    </row>
    <row r="6" spans="1:56" s="50" customFormat="1" ht="20.100000000000001" customHeight="1" x14ac:dyDescent="0.25">
      <c r="A6" s="48"/>
      <c r="B6" s="79" t="s">
        <v>0</v>
      </c>
      <c r="C6" s="80"/>
      <c r="D6" s="69">
        <v>100</v>
      </c>
      <c r="E6" s="86" t="s">
        <v>9</v>
      </c>
      <c r="F6" s="87"/>
      <c r="G6" s="87"/>
      <c r="H6" s="87"/>
      <c r="I6" s="4"/>
      <c r="J6" s="3"/>
    </row>
    <row r="7" spans="1:56" s="51" customFormat="1" ht="3.95" customHeight="1" x14ac:dyDescent="0.25">
      <c r="A7" s="48"/>
      <c r="B7" s="5"/>
      <c r="C7" s="5"/>
      <c r="D7" s="9"/>
      <c r="E7" s="88"/>
      <c r="F7" s="88"/>
      <c r="G7" s="88"/>
      <c r="H7" s="88"/>
      <c r="I7" s="7"/>
      <c r="J7" s="7"/>
    </row>
    <row r="8" spans="1:56" s="50" customFormat="1" ht="20.100000000000001" customHeight="1" x14ac:dyDescent="0.25">
      <c r="A8" s="48"/>
      <c r="B8" s="81" t="s">
        <v>2</v>
      </c>
      <c r="C8" s="82"/>
      <c r="D8" s="70">
        <v>85</v>
      </c>
      <c r="E8" s="86" t="s">
        <v>10</v>
      </c>
      <c r="F8" s="87"/>
      <c r="G8" s="87"/>
      <c r="H8" s="87"/>
      <c r="I8" s="4"/>
      <c r="J8" s="3"/>
    </row>
    <row r="9" spans="1:56" s="51" customFormat="1" ht="3.95" customHeight="1" x14ac:dyDescent="0.25">
      <c r="A9" s="48"/>
      <c r="B9" s="5"/>
      <c r="C9" s="5"/>
      <c r="D9" s="9"/>
      <c r="E9" s="88"/>
      <c r="F9" s="88"/>
      <c r="G9" s="88"/>
      <c r="H9" s="88"/>
      <c r="I9" s="7"/>
      <c r="J9" s="7"/>
    </row>
    <row r="10" spans="1:56" s="50" customFormat="1" ht="20.100000000000001" customHeight="1" x14ac:dyDescent="0.25">
      <c r="A10" s="48"/>
      <c r="B10" s="83" t="s">
        <v>18</v>
      </c>
      <c r="C10" s="84"/>
      <c r="D10" s="71">
        <v>90</v>
      </c>
      <c r="E10" s="86" t="s">
        <v>11</v>
      </c>
      <c r="F10" s="87"/>
      <c r="G10" s="87"/>
      <c r="H10" s="87"/>
      <c r="I10" s="10"/>
      <c r="J10" s="3"/>
    </row>
    <row r="11" spans="1:56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56" s="49" customFormat="1" ht="39.950000000000003" customHeight="1" x14ac:dyDescent="0.25">
      <c r="A12" s="48"/>
      <c r="B12" s="76" t="s">
        <v>24</v>
      </c>
      <c r="C12" s="76"/>
      <c r="D12" s="76"/>
      <c r="E12" s="76"/>
      <c r="F12" s="76"/>
      <c r="G12" s="76"/>
      <c r="H12" s="76"/>
      <c r="I12" s="76"/>
      <c r="J12" s="76"/>
    </row>
    <row r="13" spans="1:56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1:56" s="52" customFormat="1" ht="8.1" customHeight="1" x14ac:dyDescent="0.25">
      <c r="A14" s="48"/>
      <c r="B14" s="33"/>
      <c r="C14" s="34"/>
      <c r="D14" s="34"/>
      <c r="E14" s="34"/>
      <c r="F14" s="34"/>
      <c r="G14" s="34"/>
      <c r="H14" s="34"/>
      <c r="I14" s="34"/>
      <c r="J14" s="66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</row>
    <row r="15" spans="1:56" s="53" customFormat="1" ht="27.95" customHeight="1" x14ac:dyDescent="0.35">
      <c r="A15" s="48"/>
      <c r="B15" s="73" t="s">
        <v>30</v>
      </c>
      <c r="C15" s="74"/>
      <c r="D15" s="74"/>
      <c r="E15" s="74"/>
      <c r="F15" s="74"/>
      <c r="G15" s="74"/>
      <c r="H15" s="74"/>
      <c r="I15" s="74"/>
      <c r="J15" s="75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</row>
    <row r="16" spans="1:56" s="52" customFormat="1" ht="8.1" customHeight="1" x14ac:dyDescent="0.25">
      <c r="A16" s="48"/>
      <c r="B16" s="35"/>
      <c r="C16" s="36"/>
      <c r="D16" s="36"/>
      <c r="E16" s="36"/>
      <c r="F16" s="36"/>
      <c r="G16" s="36"/>
      <c r="H16" s="36"/>
      <c r="I16" s="36"/>
      <c r="J16" s="6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</row>
    <row r="17" spans="1:56" s="52" customFormat="1" ht="20.100000000000001" customHeight="1" x14ac:dyDescent="0.25">
      <c r="A17" s="48"/>
      <c r="B17" s="35"/>
      <c r="C17" s="36"/>
      <c r="D17" s="36"/>
      <c r="E17" s="36"/>
      <c r="F17" s="36"/>
      <c r="G17" s="36"/>
      <c r="H17" s="36"/>
      <c r="I17" s="36"/>
      <c r="J17" s="6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</row>
    <row r="18" spans="1:56" s="52" customFormat="1" ht="20.100000000000001" customHeight="1" x14ac:dyDescent="0.25">
      <c r="A18" s="48"/>
      <c r="B18" s="35"/>
      <c r="C18" s="36"/>
      <c r="D18" s="36"/>
      <c r="E18" s="36"/>
      <c r="F18" s="36"/>
      <c r="G18" s="36"/>
      <c r="H18" s="36"/>
      <c r="I18" s="36"/>
      <c r="J18" s="6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</row>
    <row r="19" spans="1:56" s="52" customFormat="1" ht="20.100000000000001" customHeight="1" x14ac:dyDescent="0.25">
      <c r="A19" s="48"/>
      <c r="B19" s="35"/>
      <c r="C19" s="36"/>
      <c r="D19" s="36"/>
      <c r="E19" s="36"/>
      <c r="F19" s="36"/>
      <c r="G19" s="36"/>
      <c r="H19" s="36"/>
      <c r="I19" s="36"/>
      <c r="J19" s="67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</row>
    <row r="20" spans="1:56" s="52" customFormat="1" ht="20.100000000000001" customHeight="1" x14ac:dyDescent="0.25">
      <c r="A20" s="48"/>
      <c r="B20" s="35"/>
      <c r="C20" s="36"/>
      <c r="D20" s="36"/>
      <c r="E20" s="36"/>
      <c r="F20" s="36"/>
      <c r="G20" s="36"/>
      <c r="H20" s="36"/>
      <c r="I20" s="36"/>
      <c r="J20" s="6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</row>
    <row r="21" spans="1:56" s="52" customFormat="1" ht="20.100000000000001" customHeight="1" x14ac:dyDescent="0.25">
      <c r="A21" s="48"/>
      <c r="B21" s="35"/>
      <c r="C21" s="36"/>
      <c r="D21" s="36"/>
      <c r="E21" s="36"/>
      <c r="F21" s="36"/>
      <c r="G21" s="36"/>
      <c r="H21" s="36"/>
      <c r="I21" s="36"/>
      <c r="J21" s="6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</row>
    <row r="22" spans="1:56" s="52" customFormat="1" ht="20.100000000000001" customHeight="1" x14ac:dyDescent="0.25">
      <c r="A22" s="48"/>
      <c r="B22" s="35"/>
      <c r="C22" s="36"/>
      <c r="D22" s="36"/>
      <c r="E22" s="36"/>
      <c r="F22" s="36"/>
      <c r="G22" s="36"/>
      <c r="H22" s="36"/>
      <c r="I22" s="36"/>
      <c r="J22" s="67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</row>
    <row r="23" spans="1:56" s="52" customFormat="1" ht="20.100000000000001" customHeight="1" x14ac:dyDescent="0.25">
      <c r="A23" s="48"/>
      <c r="B23" s="35"/>
      <c r="C23" s="36"/>
      <c r="D23" s="36"/>
      <c r="E23" s="36"/>
      <c r="F23" s="36"/>
      <c r="G23" s="36"/>
      <c r="H23" s="36"/>
      <c r="I23" s="36"/>
      <c r="J23" s="6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</row>
    <row r="24" spans="1:56" s="52" customFormat="1" ht="20.100000000000001" customHeight="1" x14ac:dyDescent="0.25">
      <c r="A24" s="48"/>
      <c r="B24" s="35"/>
      <c r="C24" s="36"/>
      <c r="D24" s="36"/>
      <c r="E24" s="36"/>
      <c r="F24" s="36"/>
      <c r="G24" s="36"/>
      <c r="H24" s="36"/>
      <c r="I24" s="36"/>
      <c r="J24" s="67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</row>
    <row r="25" spans="1:56" s="52" customFormat="1" ht="20.100000000000001" customHeight="1" x14ac:dyDescent="0.25">
      <c r="A25" s="48"/>
      <c r="B25" s="35"/>
      <c r="C25" s="36"/>
      <c r="D25" s="36"/>
      <c r="E25" s="36"/>
      <c r="F25" s="36"/>
      <c r="G25" s="36"/>
      <c r="H25" s="36"/>
      <c r="I25" s="36"/>
      <c r="J25" s="67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</row>
    <row r="26" spans="1:56" s="52" customFormat="1" ht="20.100000000000001" customHeight="1" x14ac:dyDescent="0.25">
      <c r="A26" s="48"/>
      <c r="B26" s="35"/>
      <c r="C26" s="36"/>
      <c r="D26" s="36"/>
      <c r="E26" s="36"/>
      <c r="F26" s="36"/>
      <c r="G26" s="36"/>
      <c r="H26" s="36"/>
      <c r="I26" s="36"/>
      <c r="J26" s="67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</row>
    <row r="27" spans="1:56" s="52" customFormat="1" ht="20.100000000000001" customHeight="1" x14ac:dyDescent="0.25">
      <c r="A27" s="48"/>
      <c r="B27" s="35"/>
      <c r="C27" s="36"/>
      <c r="D27" s="36"/>
      <c r="E27" s="36"/>
      <c r="F27" s="36"/>
      <c r="G27" s="36"/>
      <c r="H27" s="36"/>
      <c r="I27" s="36"/>
      <c r="J27" s="67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</row>
    <row r="28" spans="1:56" s="52" customFormat="1" ht="20.100000000000001" customHeight="1" x14ac:dyDescent="0.25">
      <c r="A28" s="48"/>
      <c r="B28" s="35"/>
      <c r="C28" s="36"/>
      <c r="D28" s="36"/>
      <c r="E28" s="36"/>
      <c r="F28" s="36"/>
      <c r="G28" s="36"/>
      <c r="H28" s="36"/>
      <c r="I28" s="36"/>
      <c r="J28" s="67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</row>
    <row r="29" spans="1:56" s="52" customFormat="1" ht="20.100000000000001" customHeight="1" x14ac:dyDescent="0.25">
      <c r="A29" s="48"/>
      <c r="B29" s="35"/>
      <c r="C29" s="36"/>
      <c r="D29" s="36"/>
      <c r="E29" s="36"/>
      <c r="F29" s="36"/>
      <c r="G29" s="36"/>
      <c r="H29" s="36"/>
      <c r="I29" s="36"/>
      <c r="J29" s="67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</row>
    <row r="30" spans="1:56" s="52" customFormat="1" ht="20.100000000000001" customHeight="1" x14ac:dyDescent="0.25">
      <c r="A30" s="48"/>
      <c r="B30" s="35"/>
      <c r="C30" s="36"/>
      <c r="D30" s="36"/>
      <c r="E30" s="36"/>
      <c r="F30" s="36"/>
      <c r="G30" s="36"/>
      <c r="H30" s="36"/>
      <c r="I30" s="36"/>
      <c r="J30" s="67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</row>
    <row r="31" spans="1:56" s="52" customFormat="1" ht="20.100000000000001" customHeight="1" x14ac:dyDescent="0.25">
      <c r="A31" s="48"/>
      <c r="B31" s="35"/>
      <c r="C31" s="36"/>
      <c r="D31" s="36"/>
      <c r="E31" s="36"/>
      <c r="F31" s="36"/>
      <c r="G31" s="36"/>
      <c r="H31" s="36"/>
      <c r="I31" s="36"/>
      <c r="J31" s="67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</row>
    <row r="32" spans="1:56" s="52" customFormat="1" ht="20.100000000000001" customHeight="1" x14ac:dyDescent="0.25">
      <c r="A32" s="48"/>
      <c r="B32" s="35"/>
      <c r="C32" s="36"/>
      <c r="D32" s="36"/>
      <c r="E32" s="36"/>
      <c r="F32" s="36"/>
      <c r="G32" s="36"/>
      <c r="H32" s="36"/>
      <c r="I32" s="36"/>
      <c r="J32" s="67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3" spans="1:56" s="52" customFormat="1" x14ac:dyDescent="0.25">
      <c r="A33" s="48"/>
      <c r="B33" s="37"/>
      <c r="C33" s="38"/>
      <c r="D33" s="38"/>
      <c r="E33" s="38"/>
      <c r="F33" s="38"/>
      <c r="G33" s="38"/>
      <c r="H33" s="38"/>
      <c r="I33" s="38"/>
      <c r="J33" s="6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</row>
    <row r="34" spans="1:56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1:56" hidden="1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1:56" hidden="1" x14ac:dyDescent="0.25">
      <c r="B36" s="1"/>
      <c r="C36" s="1"/>
      <c r="D36" s="30">
        <f>IF(ISNUMBER(C79),DATE(YEAR(C79),MONTH(C79),DAY(C79)-WEEKDAY(C79)+1),DATE(YEAR(D4),MONTH(D4),DAY(D4)-WEEKDAY(D4)+1))</f>
        <v>42736</v>
      </c>
      <c r="E36" s="31">
        <f>D36+7</f>
        <v>42743</v>
      </c>
      <c r="F36" s="31">
        <f t="shared" ref="F36:BD36" si="0">E36+7</f>
        <v>42750</v>
      </c>
      <c r="G36" s="31">
        <f t="shared" si="0"/>
        <v>42757</v>
      </c>
      <c r="H36" s="31">
        <f t="shared" si="0"/>
        <v>42764</v>
      </c>
      <c r="I36" s="31">
        <f t="shared" si="0"/>
        <v>42771</v>
      </c>
      <c r="J36" s="31">
        <f t="shared" si="0"/>
        <v>42778</v>
      </c>
      <c r="K36" s="54">
        <f>J36+7</f>
        <v>42785</v>
      </c>
      <c r="L36" s="54">
        <f t="shared" si="0"/>
        <v>42792</v>
      </c>
      <c r="M36" s="54">
        <f t="shared" si="0"/>
        <v>42799</v>
      </c>
      <c r="N36" s="54">
        <f t="shared" si="0"/>
        <v>42806</v>
      </c>
      <c r="O36" s="54">
        <f t="shared" si="0"/>
        <v>42813</v>
      </c>
      <c r="P36" s="54">
        <f t="shared" si="0"/>
        <v>42820</v>
      </c>
      <c r="Q36" s="54">
        <f t="shared" si="0"/>
        <v>42827</v>
      </c>
      <c r="R36" s="54">
        <f t="shared" si="0"/>
        <v>42834</v>
      </c>
      <c r="S36" s="54">
        <f t="shared" si="0"/>
        <v>42841</v>
      </c>
      <c r="T36" s="54">
        <f t="shared" si="0"/>
        <v>42848</v>
      </c>
      <c r="U36" s="54">
        <f t="shared" si="0"/>
        <v>42855</v>
      </c>
      <c r="V36" s="54">
        <f t="shared" si="0"/>
        <v>42862</v>
      </c>
      <c r="W36" s="54">
        <f t="shared" si="0"/>
        <v>42869</v>
      </c>
      <c r="X36" s="54">
        <f t="shared" si="0"/>
        <v>42876</v>
      </c>
      <c r="Y36" s="54">
        <f t="shared" si="0"/>
        <v>42883</v>
      </c>
      <c r="Z36" s="54">
        <f t="shared" si="0"/>
        <v>42890</v>
      </c>
      <c r="AA36" s="54">
        <f t="shared" si="0"/>
        <v>42897</v>
      </c>
      <c r="AB36" s="54">
        <f t="shared" si="0"/>
        <v>42904</v>
      </c>
      <c r="AC36" s="54">
        <f t="shared" si="0"/>
        <v>42911</v>
      </c>
      <c r="AD36" s="54">
        <f t="shared" si="0"/>
        <v>42918</v>
      </c>
      <c r="AE36" s="54">
        <f t="shared" si="0"/>
        <v>42925</v>
      </c>
      <c r="AF36" s="54">
        <f t="shared" si="0"/>
        <v>42932</v>
      </c>
      <c r="AG36" s="54">
        <f t="shared" si="0"/>
        <v>42939</v>
      </c>
      <c r="AH36" s="54">
        <f t="shared" si="0"/>
        <v>42946</v>
      </c>
      <c r="AI36" s="54">
        <f t="shared" si="0"/>
        <v>42953</v>
      </c>
      <c r="AJ36" s="54">
        <f t="shared" si="0"/>
        <v>42960</v>
      </c>
      <c r="AK36" s="54">
        <f t="shared" si="0"/>
        <v>42967</v>
      </c>
      <c r="AL36" s="54">
        <f t="shared" si="0"/>
        <v>42974</v>
      </c>
      <c r="AM36" s="54">
        <f t="shared" si="0"/>
        <v>42981</v>
      </c>
      <c r="AN36" s="54">
        <f t="shared" si="0"/>
        <v>42988</v>
      </c>
      <c r="AO36" s="54">
        <f t="shared" si="0"/>
        <v>42995</v>
      </c>
      <c r="AP36" s="54">
        <f t="shared" si="0"/>
        <v>43002</v>
      </c>
      <c r="AQ36" s="54">
        <f t="shared" si="0"/>
        <v>43009</v>
      </c>
      <c r="AR36" s="54">
        <f t="shared" si="0"/>
        <v>43016</v>
      </c>
      <c r="AS36" s="54">
        <f t="shared" si="0"/>
        <v>43023</v>
      </c>
      <c r="AT36" s="54">
        <f t="shared" si="0"/>
        <v>43030</v>
      </c>
      <c r="AU36" s="54">
        <f t="shared" si="0"/>
        <v>43037</v>
      </c>
      <c r="AV36" s="54">
        <f t="shared" si="0"/>
        <v>43044</v>
      </c>
      <c r="AW36" s="54">
        <f t="shared" si="0"/>
        <v>43051</v>
      </c>
      <c r="AX36" s="54">
        <f t="shared" si="0"/>
        <v>43058</v>
      </c>
      <c r="AY36" s="54">
        <f t="shared" si="0"/>
        <v>43065</v>
      </c>
      <c r="AZ36" s="54">
        <f t="shared" si="0"/>
        <v>43072</v>
      </c>
      <c r="BA36" s="54">
        <f t="shared" si="0"/>
        <v>43079</v>
      </c>
      <c r="BB36" s="54">
        <f t="shared" si="0"/>
        <v>43086</v>
      </c>
      <c r="BC36" s="54">
        <f t="shared" si="0"/>
        <v>43093</v>
      </c>
      <c r="BD36" s="54">
        <f t="shared" si="0"/>
        <v>43100</v>
      </c>
    </row>
    <row r="37" spans="1:56" hidden="1" x14ac:dyDescent="0.25">
      <c r="B37" s="1"/>
      <c r="C37" s="1"/>
      <c r="D37" s="31">
        <f>D36+6</f>
        <v>42742</v>
      </c>
      <c r="E37" s="31">
        <f t="shared" ref="E37:BD37" si="1">E36+6</f>
        <v>42749</v>
      </c>
      <c r="F37" s="31">
        <f t="shared" si="1"/>
        <v>42756</v>
      </c>
      <c r="G37" s="31">
        <f t="shared" si="1"/>
        <v>42763</v>
      </c>
      <c r="H37" s="31">
        <f t="shared" si="1"/>
        <v>42770</v>
      </c>
      <c r="I37" s="31">
        <f t="shared" si="1"/>
        <v>42777</v>
      </c>
      <c r="J37" s="31">
        <f t="shared" si="1"/>
        <v>42784</v>
      </c>
      <c r="K37" s="54">
        <f t="shared" si="1"/>
        <v>42791</v>
      </c>
      <c r="L37" s="54">
        <f t="shared" si="1"/>
        <v>42798</v>
      </c>
      <c r="M37" s="54">
        <f t="shared" si="1"/>
        <v>42805</v>
      </c>
      <c r="N37" s="54">
        <f t="shared" si="1"/>
        <v>42812</v>
      </c>
      <c r="O37" s="54">
        <f t="shared" si="1"/>
        <v>42819</v>
      </c>
      <c r="P37" s="54">
        <f t="shared" si="1"/>
        <v>42826</v>
      </c>
      <c r="Q37" s="54">
        <f t="shared" si="1"/>
        <v>42833</v>
      </c>
      <c r="R37" s="54">
        <f t="shared" si="1"/>
        <v>42840</v>
      </c>
      <c r="S37" s="54">
        <f t="shared" si="1"/>
        <v>42847</v>
      </c>
      <c r="T37" s="54">
        <f t="shared" si="1"/>
        <v>42854</v>
      </c>
      <c r="U37" s="54">
        <f t="shared" si="1"/>
        <v>42861</v>
      </c>
      <c r="V37" s="54">
        <f t="shared" si="1"/>
        <v>42868</v>
      </c>
      <c r="W37" s="54">
        <f t="shared" si="1"/>
        <v>42875</v>
      </c>
      <c r="X37" s="54">
        <f t="shared" si="1"/>
        <v>42882</v>
      </c>
      <c r="Y37" s="54">
        <f t="shared" si="1"/>
        <v>42889</v>
      </c>
      <c r="Z37" s="54">
        <f t="shared" si="1"/>
        <v>42896</v>
      </c>
      <c r="AA37" s="54">
        <f t="shared" si="1"/>
        <v>42903</v>
      </c>
      <c r="AB37" s="54">
        <f t="shared" si="1"/>
        <v>42910</v>
      </c>
      <c r="AC37" s="54">
        <f t="shared" si="1"/>
        <v>42917</v>
      </c>
      <c r="AD37" s="54">
        <f t="shared" si="1"/>
        <v>42924</v>
      </c>
      <c r="AE37" s="54">
        <f t="shared" si="1"/>
        <v>42931</v>
      </c>
      <c r="AF37" s="54">
        <f t="shared" si="1"/>
        <v>42938</v>
      </c>
      <c r="AG37" s="54">
        <f t="shared" si="1"/>
        <v>42945</v>
      </c>
      <c r="AH37" s="54">
        <f t="shared" si="1"/>
        <v>42952</v>
      </c>
      <c r="AI37" s="54">
        <f t="shared" si="1"/>
        <v>42959</v>
      </c>
      <c r="AJ37" s="54">
        <f t="shared" si="1"/>
        <v>42966</v>
      </c>
      <c r="AK37" s="54">
        <f t="shared" si="1"/>
        <v>42973</v>
      </c>
      <c r="AL37" s="54">
        <f t="shared" si="1"/>
        <v>42980</v>
      </c>
      <c r="AM37" s="54">
        <f t="shared" si="1"/>
        <v>42987</v>
      </c>
      <c r="AN37" s="54">
        <f t="shared" si="1"/>
        <v>42994</v>
      </c>
      <c r="AO37" s="54">
        <f t="shared" si="1"/>
        <v>43001</v>
      </c>
      <c r="AP37" s="54">
        <f t="shared" si="1"/>
        <v>43008</v>
      </c>
      <c r="AQ37" s="54">
        <f t="shared" si="1"/>
        <v>43015</v>
      </c>
      <c r="AR37" s="54">
        <f t="shared" si="1"/>
        <v>43022</v>
      </c>
      <c r="AS37" s="54">
        <f t="shared" si="1"/>
        <v>43029</v>
      </c>
      <c r="AT37" s="54">
        <f t="shared" si="1"/>
        <v>43036</v>
      </c>
      <c r="AU37" s="54">
        <f t="shared" si="1"/>
        <v>43043</v>
      </c>
      <c r="AV37" s="54">
        <f t="shared" si="1"/>
        <v>43050</v>
      </c>
      <c r="AW37" s="54">
        <f t="shared" si="1"/>
        <v>43057</v>
      </c>
      <c r="AX37" s="54">
        <f t="shared" si="1"/>
        <v>43064</v>
      </c>
      <c r="AY37" s="54">
        <f t="shared" si="1"/>
        <v>43071</v>
      </c>
      <c r="AZ37" s="54">
        <f t="shared" si="1"/>
        <v>43078</v>
      </c>
      <c r="BA37" s="54">
        <f t="shared" si="1"/>
        <v>43085</v>
      </c>
      <c r="BB37" s="54">
        <f t="shared" si="1"/>
        <v>43092</v>
      </c>
      <c r="BC37" s="54">
        <f t="shared" si="1"/>
        <v>43099</v>
      </c>
      <c r="BD37" s="54">
        <f t="shared" si="1"/>
        <v>43106</v>
      </c>
    </row>
    <row r="38" spans="1:56" hidden="1" x14ac:dyDescent="0.25">
      <c r="B38" s="1"/>
      <c r="C38" s="1"/>
      <c r="D38" s="28" t="str">
        <f t="shared" ref="D38:J38" si="2">TEXT(D36,"DD/MMM")&amp;" a "&amp;TEXT(D37,"DD/MMM")</f>
        <v>01/jan a 07/jan</v>
      </c>
      <c r="E38" s="28" t="str">
        <f t="shared" si="2"/>
        <v>08/jan a 14/jan</v>
      </c>
      <c r="F38" s="28" t="str">
        <f t="shared" si="2"/>
        <v>15/jan a 21/jan</v>
      </c>
      <c r="G38" s="28" t="str">
        <f t="shared" si="2"/>
        <v>22/jan a 28/jan</v>
      </c>
      <c r="H38" s="28" t="str">
        <f t="shared" si="2"/>
        <v>29/jan a 04/fev</v>
      </c>
      <c r="I38" s="28" t="str">
        <f t="shared" si="2"/>
        <v>05/fev a 11/fev</v>
      </c>
      <c r="J38" s="28" t="str">
        <f t="shared" si="2"/>
        <v>12/fev a 18/fev</v>
      </c>
      <c r="K38" s="55" t="str">
        <f>TEXT(K36,"DD/MMM")&amp;" a "&amp;TEXT(K37,"DD/MMM")</f>
        <v>19/fev a 25/fev</v>
      </c>
      <c r="L38" s="55" t="str">
        <f t="shared" ref="L38:BD38" si="3">TEXT(L36,"DD/MMM")&amp;" a "&amp;TEXT(L37,"DD/MMM")</f>
        <v>26/fev a 04/mar</v>
      </c>
      <c r="M38" s="55" t="str">
        <f t="shared" si="3"/>
        <v>05/mar a 11/mar</v>
      </c>
      <c r="N38" s="55" t="str">
        <f t="shared" si="3"/>
        <v>12/mar a 18/mar</v>
      </c>
      <c r="O38" s="55" t="str">
        <f t="shared" si="3"/>
        <v>19/mar a 25/mar</v>
      </c>
      <c r="P38" s="55" t="str">
        <f t="shared" si="3"/>
        <v>26/mar a 01/abr</v>
      </c>
      <c r="Q38" s="55" t="str">
        <f t="shared" si="3"/>
        <v>02/abr a 08/abr</v>
      </c>
      <c r="R38" s="55" t="str">
        <f t="shared" si="3"/>
        <v>09/abr a 15/abr</v>
      </c>
      <c r="S38" s="55" t="str">
        <f t="shared" si="3"/>
        <v>16/abr a 22/abr</v>
      </c>
      <c r="T38" s="55" t="str">
        <f t="shared" si="3"/>
        <v>23/abr a 29/abr</v>
      </c>
      <c r="U38" s="55" t="str">
        <f t="shared" si="3"/>
        <v>30/abr a 06/mai</v>
      </c>
      <c r="V38" s="55" t="str">
        <f t="shared" si="3"/>
        <v>07/mai a 13/mai</v>
      </c>
      <c r="W38" s="55" t="str">
        <f t="shared" si="3"/>
        <v>14/mai a 20/mai</v>
      </c>
      <c r="X38" s="55" t="str">
        <f t="shared" si="3"/>
        <v>21/mai a 27/mai</v>
      </c>
      <c r="Y38" s="55" t="str">
        <f t="shared" si="3"/>
        <v>28/mai a 03/jun</v>
      </c>
      <c r="Z38" s="55" t="str">
        <f t="shared" si="3"/>
        <v>04/jun a 10/jun</v>
      </c>
      <c r="AA38" s="55" t="str">
        <f t="shared" si="3"/>
        <v>11/jun a 17/jun</v>
      </c>
      <c r="AB38" s="55" t="str">
        <f t="shared" si="3"/>
        <v>18/jun a 24/jun</v>
      </c>
      <c r="AC38" s="55" t="str">
        <f t="shared" si="3"/>
        <v>25/jun a 01/jul</v>
      </c>
      <c r="AD38" s="55" t="str">
        <f t="shared" si="3"/>
        <v>02/jul a 08/jul</v>
      </c>
      <c r="AE38" s="55" t="str">
        <f t="shared" si="3"/>
        <v>09/jul a 15/jul</v>
      </c>
      <c r="AF38" s="55" t="str">
        <f t="shared" si="3"/>
        <v>16/jul a 22/jul</v>
      </c>
      <c r="AG38" s="55" t="str">
        <f t="shared" si="3"/>
        <v>23/jul a 29/jul</v>
      </c>
      <c r="AH38" s="55" t="str">
        <f t="shared" si="3"/>
        <v>30/jul a 05/ago</v>
      </c>
      <c r="AI38" s="55" t="str">
        <f t="shared" si="3"/>
        <v>06/ago a 12/ago</v>
      </c>
      <c r="AJ38" s="55" t="str">
        <f t="shared" si="3"/>
        <v>13/ago a 19/ago</v>
      </c>
      <c r="AK38" s="55" t="str">
        <f t="shared" si="3"/>
        <v>20/ago a 26/ago</v>
      </c>
      <c r="AL38" s="55" t="str">
        <f t="shared" si="3"/>
        <v>27/ago a 02/set</v>
      </c>
      <c r="AM38" s="55" t="str">
        <f t="shared" si="3"/>
        <v>03/set a 09/set</v>
      </c>
      <c r="AN38" s="55" t="str">
        <f t="shared" si="3"/>
        <v>10/set a 16/set</v>
      </c>
      <c r="AO38" s="55" t="str">
        <f t="shared" si="3"/>
        <v>17/set a 23/set</v>
      </c>
      <c r="AP38" s="55" t="str">
        <f t="shared" si="3"/>
        <v>24/set a 30/set</v>
      </c>
      <c r="AQ38" s="55" t="str">
        <f t="shared" si="3"/>
        <v>01/out a 07/out</v>
      </c>
      <c r="AR38" s="55" t="str">
        <f t="shared" si="3"/>
        <v>08/out a 14/out</v>
      </c>
      <c r="AS38" s="55" t="str">
        <f t="shared" si="3"/>
        <v>15/out a 21/out</v>
      </c>
      <c r="AT38" s="55" t="str">
        <f t="shared" si="3"/>
        <v>22/out a 28/out</v>
      </c>
      <c r="AU38" s="55" t="str">
        <f t="shared" si="3"/>
        <v>29/out a 04/nov</v>
      </c>
      <c r="AV38" s="55" t="str">
        <f t="shared" si="3"/>
        <v>05/nov a 11/nov</v>
      </c>
      <c r="AW38" s="55" t="str">
        <f t="shared" si="3"/>
        <v>12/nov a 18/nov</v>
      </c>
      <c r="AX38" s="55" t="str">
        <f t="shared" si="3"/>
        <v>19/nov a 25/nov</v>
      </c>
      <c r="AY38" s="55" t="str">
        <f t="shared" si="3"/>
        <v>26/nov a 02/dez</v>
      </c>
      <c r="AZ38" s="55" t="str">
        <f t="shared" si="3"/>
        <v>03/dez a 09/dez</v>
      </c>
      <c r="BA38" s="55" t="str">
        <f t="shared" si="3"/>
        <v>10/dez a 16/dez</v>
      </c>
      <c r="BB38" s="55" t="str">
        <f t="shared" si="3"/>
        <v>17/dez a 23/dez</v>
      </c>
      <c r="BC38" s="55" t="str">
        <f t="shared" si="3"/>
        <v>24/dez a 30/dez</v>
      </c>
      <c r="BD38" s="55" t="str">
        <f t="shared" si="3"/>
        <v>31/dez a 06/jan</v>
      </c>
    </row>
    <row r="39" spans="1:56" hidden="1" x14ac:dyDescent="0.25">
      <c r="B39" s="1"/>
      <c r="C39" s="29" t="s">
        <v>19</v>
      </c>
      <c r="D39" s="39" t="e">
        <f>SUMIF(PLANILHA!$N$79:$N$443,PLANILHA!D$38,PLANILHA!$H$79:$H$443)/COUNTIF(PLANILHA!$N$79:$N$443,PLANILHA!D$38)</f>
        <v>#DIV/0!</v>
      </c>
      <c r="E39" s="39" t="e">
        <f>SUMIF(PLANILHA!$N$79:$N$443,PLANILHA!E$38,PLANILHA!$H$79:$H$443)/COUNTIF(PLANILHA!$N$79:$N$443,PLANILHA!E$38)</f>
        <v>#DIV/0!</v>
      </c>
      <c r="F39" s="39" t="e">
        <f>SUMIF(PLANILHA!$N$79:$N$443,PLANILHA!F$38,PLANILHA!$H$79:$H$443)/COUNTIF(PLANILHA!$N$79:$N$443,PLANILHA!F$38)</f>
        <v>#DIV/0!</v>
      </c>
      <c r="G39" s="39" t="e">
        <f>SUMIF(PLANILHA!$N$79:$N$443,PLANILHA!G$38,PLANILHA!$H$79:$H$443)/COUNTIF(PLANILHA!$N$79:$N$443,PLANILHA!G$38)</f>
        <v>#DIV/0!</v>
      </c>
      <c r="H39" s="39" t="e">
        <f>SUMIF(PLANILHA!$N$79:$N$443,PLANILHA!H$38,PLANILHA!$H$79:$H$443)/COUNTIF(PLANILHA!$N$79:$N$443,PLANILHA!H$38)</f>
        <v>#DIV/0!</v>
      </c>
      <c r="I39" s="39" t="e">
        <f>SUMIF(PLANILHA!$N$79:$N$443,PLANILHA!I$38,PLANILHA!$H$79:$H$443)/COUNTIF(PLANILHA!$N$79:$N$443,PLANILHA!I$38)</f>
        <v>#DIV/0!</v>
      </c>
      <c r="J39" s="39" t="e">
        <f>SUMIF(PLANILHA!$N$79:$N$443,PLANILHA!J$38,PLANILHA!$H$79:$H$443)/COUNTIF(PLANILHA!$N$79:$N$443,PLANILHA!J$38)</f>
        <v>#DIV/0!</v>
      </c>
      <c r="K39" s="56" t="e">
        <f>SUMIF(PLANILHA!$N$79:$N$443,PLANILHA!K$38,PLANILHA!$H$79:$H$443)/COUNTIF(PLANILHA!$N$79:$N$443,PLANILHA!K$38)</f>
        <v>#DIV/0!</v>
      </c>
      <c r="L39" s="56" t="e">
        <f>SUMIF(PLANILHA!$N$79:$N$443,PLANILHA!L$38,PLANILHA!$H$79:$H$443)/COUNTIF(PLANILHA!$N$79:$N$443,PLANILHA!L$38)</f>
        <v>#DIV/0!</v>
      </c>
      <c r="M39" s="56" t="e">
        <f>SUMIF(PLANILHA!$N$79:$N$443,PLANILHA!M$38,PLANILHA!$H$79:$H$443)/COUNTIF(PLANILHA!$N$79:$N$443,PLANILHA!M$38)</f>
        <v>#DIV/0!</v>
      </c>
      <c r="N39" s="56" t="e">
        <f>SUMIF(PLANILHA!$N$79:$N$443,PLANILHA!N$38,PLANILHA!$H$79:$H$443)/COUNTIF(PLANILHA!$N$79:$N$443,PLANILHA!N$38)</f>
        <v>#DIV/0!</v>
      </c>
      <c r="O39" s="56" t="e">
        <f>SUMIF(PLANILHA!$N$79:$N$443,PLANILHA!O$38,PLANILHA!$H$79:$H$443)/COUNTIF(PLANILHA!$N$79:$N$443,PLANILHA!O$38)</f>
        <v>#DIV/0!</v>
      </c>
      <c r="P39" s="56" t="e">
        <f>SUMIF(PLANILHA!$N$79:$N$443,PLANILHA!P$38,PLANILHA!$H$79:$H$443)/COUNTIF(PLANILHA!$N$79:$N$443,PLANILHA!P$38)</f>
        <v>#DIV/0!</v>
      </c>
      <c r="Q39" s="56" t="e">
        <f>SUMIF(PLANILHA!$N$79:$N$443,PLANILHA!Q$38,PLANILHA!$H$79:$H$443)/COUNTIF(PLANILHA!$N$79:$N$443,PLANILHA!Q$38)</f>
        <v>#DIV/0!</v>
      </c>
      <c r="R39" s="56" t="e">
        <f>SUMIF(PLANILHA!$N$79:$N$443,PLANILHA!R$38,PLANILHA!$H$79:$H$443)/COUNTIF(PLANILHA!$N$79:$N$443,PLANILHA!R$38)</f>
        <v>#DIV/0!</v>
      </c>
      <c r="S39" s="56" t="e">
        <f>SUMIF(PLANILHA!$N$79:$N$443,PLANILHA!S$38,PLANILHA!$H$79:$H$443)/COUNTIF(PLANILHA!$N$79:$N$443,PLANILHA!S$38)</f>
        <v>#DIV/0!</v>
      </c>
      <c r="T39" s="56" t="e">
        <f>SUMIF(PLANILHA!$N$79:$N$443,PLANILHA!T$38,PLANILHA!$H$79:$H$443)/COUNTIF(PLANILHA!$N$79:$N$443,PLANILHA!T$38)</f>
        <v>#DIV/0!</v>
      </c>
      <c r="U39" s="56" t="e">
        <f>SUMIF(PLANILHA!$N$79:$N$443,PLANILHA!U$38,PLANILHA!$H$79:$H$443)/COUNTIF(PLANILHA!$N$79:$N$443,PLANILHA!U$38)</f>
        <v>#DIV/0!</v>
      </c>
      <c r="V39" s="56" t="e">
        <f>SUMIF(PLANILHA!$N$79:$N$443,PLANILHA!V$38,PLANILHA!$H$79:$H$443)/COUNTIF(PLANILHA!$N$79:$N$443,PLANILHA!V$38)</f>
        <v>#DIV/0!</v>
      </c>
      <c r="W39" s="56" t="e">
        <f>SUMIF(PLANILHA!$N$79:$N$443,PLANILHA!W$38,PLANILHA!$H$79:$H$443)/COUNTIF(PLANILHA!$N$79:$N$443,PLANILHA!W$38)</f>
        <v>#DIV/0!</v>
      </c>
      <c r="X39" s="56" t="e">
        <f>SUMIF(PLANILHA!$N$79:$N$443,PLANILHA!X$38,PLANILHA!$H$79:$H$443)/COUNTIF(PLANILHA!$N$79:$N$443,PLANILHA!X$38)</f>
        <v>#DIV/0!</v>
      </c>
      <c r="Y39" s="56" t="e">
        <f>SUMIF(PLANILHA!$N$79:$N$443,PLANILHA!Y$38,PLANILHA!$H$79:$H$443)/COUNTIF(PLANILHA!$N$79:$N$443,PLANILHA!Y$38)</f>
        <v>#DIV/0!</v>
      </c>
      <c r="Z39" s="56" t="e">
        <f>SUMIF(PLANILHA!$N$79:$N$443,PLANILHA!Z$38,PLANILHA!$H$79:$H$443)/COUNTIF(PLANILHA!$N$79:$N$443,PLANILHA!Z$38)</f>
        <v>#DIV/0!</v>
      </c>
      <c r="AA39" s="56" t="e">
        <f>SUMIF(PLANILHA!$N$79:$N$443,PLANILHA!AA$38,PLANILHA!$H$79:$H$443)/COUNTIF(PLANILHA!$N$79:$N$443,PLANILHA!AA$38)</f>
        <v>#DIV/0!</v>
      </c>
      <c r="AB39" s="56" t="e">
        <f>SUMIF(PLANILHA!$N$79:$N$443,PLANILHA!AB$38,PLANILHA!$H$79:$H$443)/COUNTIF(PLANILHA!$N$79:$N$443,PLANILHA!AB$38)</f>
        <v>#DIV/0!</v>
      </c>
      <c r="AC39" s="56" t="e">
        <f>SUMIF(PLANILHA!$N$79:$N$443,PLANILHA!AC$38,PLANILHA!$H$79:$H$443)/COUNTIF(PLANILHA!$N$79:$N$443,PLANILHA!AC$38)</f>
        <v>#DIV/0!</v>
      </c>
      <c r="AD39" s="56" t="e">
        <f>SUMIF(PLANILHA!$N$79:$N$443,PLANILHA!AD$38,PLANILHA!$H$79:$H$443)/COUNTIF(PLANILHA!$N$79:$N$443,PLANILHA!AD$38)</f>
        <v>#DIV/0!</v>
      </c>
      <c r="AE39" s="56" t="e">
        <f>SUMIF(PLANILHA!$N$79:$N$443,PLANILHA!AE$38,PLANILHA!$H$79:$H$443)/COUNTIF(PLANILHA!$N$79:$N$443,PLANILHA!AE$38)</f>
        <v>#DIV/0!</v>
      </c>
      <c r="AF39" s="56" t="e">
        <f>SUMIF(PLANILHA!$N$79:$N$443,PLANILHA!AF$38,PLANILHA!$H$79:$H$443)/COUNTIF(PLANILHA!$N$79:$N$443,PLANILHA!AF$38)</f>
        <v>#DIV/0!</v>
      </c>
      <c r="AG39" s="56" t="e">
        <f>SUMIF(PLANILHA!$N$79:$N$443,PLANILHA!AG$38,PLANILHA!$H$79:$H$443)/COUNTIF(PLANILHA!$N$79:$N$443,PLANILHA!AG$38)</f>
        <v>#DIV/0!</v>
      </c>
      <c r="AH39" s="56" t="e">
        <f>SUMIF(PLANILHA!$N$79:$N$443,PLANILHA!AH$38,PLANILHA!$H$79:$H$443)/COUNTIF(PLANILHA!$N$79:$N$443,PLANILHA!AH$38)</f>
        <v>#DIV/0!</v>
      </c>
      <c r="AI39" s="56" t="e">
        <f>SUMIF(PLANILHA!$N$79:$N$443,PLANILHA!AI$38,PLANILHA!$H$79:$H$443)/COUNTIF(PLANILHA!$N$79:$N$443,PLANILHA!AI$38)</f>
        <v>#DIV/0!</v>
      </c>
      <c r="AJ39" s="56" t="e">
        <f>SUMIF(PLANILHA!$N$79:$N$443,PLANILHA!AJ$38,PLANILHA!$H$79:$H$443)/COUNTIF(PLANILHA!$N$79:$N$443,PLANILHA!AJ$38)</f>
        <v>#DIV/0!</v>
      </c>
      <c r="AK39" s="56" t="e">
        <f>SUMIF(PLANILHA!$N$79:$N$443,PLANILHA!AK$38,PLANILHA!$H$79:$H$443)/COUNTIF(PLANILHA!$N$79:$N$443,PLANILHA!AK$38)</f>
        <v>#DIV/0!</v>
      </c>
      <c r="AL39" s="56" t="e">
        <f>SUMIF(PLANILHA!$N$79:$N$443,PLANILHA!AL$38,PLANILHA!$H$79:$H$443)/COUNTIF(PLANILHA!$N$79:$N$443,PLANILHA!AL$38)</f>
        <v>#DIV/0!</v>
      </c>
      <c r="AM39" s="56" t="e">
        <f>SUMIF(PLANILHA!$N$79:$N$443,PLANILHA!AM$38,PLANILHA!$H$79:$H$443)/COUNTIF(PLANILHA!$N$79:$N$443,PLANILHA!AM$38)</f>
        <v>#DIV/0!</v>
      </c>
      <c r="AN39" s="56" t="e">
        <f>SUMIF(PLANILHA!$N$79:$N$443,PLANILHA!AN$38,PLANILHA!$H$79:$H$443)/COUNTIF(PLANILHA!$N$79:$N$443,PLANILHA!AN$38)</f>
        <v>#DIV/0!</v>
      </c>
      <c r="AO39" s="56" t="e">
        <f>SUMIF(PLANILHA!$N$79:$N$443,PLANILHA!AO$38,PLANILHA!$H$79:$H$443)/COUNTIF(PLANILHA!$N$79:$N$443,PLANILHA!AO$38)</f>
        <v>#DIV/0!</v>
      </c>
      <c r="AP39" s="56" t="e">
        <f>SUMIF(PLANILHA!$N$79:$N$443,PLANILHA!AP$38,PLANILHA!$H$79:$H$443)/COUNTIF(PLANILHA!$N$79:$N$443,PLANILHA!AP$38)</f>
        <v>#DIV/0!</v>
      </c>
      <c r="AQ39" s="56" t="e">
        <f>SUMIF(PLANILHA!$N$79:$N$443,PLANILHA!AQ$38,PLANILHA!$H$79:$H$443)/COUNTIF(PLANILHA!$N$79:$N$443,PLANILHA!AQ$38)</f>
        <v>#DIV/0!</v>
      </c>
      <c r="AR39" s="56" t="e">
        <f>SUMIF(PLANILHA!$N$79:$N$443,PLANILHA!AR$38,PLANILHA!$H$79:$H$443)/COUNTIF(PLANILHA!$N$79:$N$443,PLANILHA!AR$38)</f>
        <v>#DIV/0!</v>
      </c>
      <c r="AS39" s="56" t="e">
        <f>SUMIF(PLANILHA!$N$79:$N$443,PLANILHA!AS$38,PLANILHA!$H$79:$H$443)/COUNTIF(PLANILHA!$N$79:$N$443,PLANILHA!AS$38)</f>
        <v>#DIV/0!</v>
      </c>
      <c r="AT39" s="56" t="e">
        <f>SUMIF(PLANILHA!$N$79:$N$443,PLANILHA!AT$38,PLANILHA!$H$79:$H$443)/COUNTIF(PLANILHA!$N$79:$N$443,PLANILHA!AT$38)</f>
        <v>#DIV/0!</v>
      </c>
      <c r="AU39" s="56" t="e">
        <f>SUMIF(PLANILHA!$N$79:$N$443,PLANILHA!AU$38,PLANILHA!$H$79:$H$443)/COUNTIF(PLANILHA!$N$79:$N$443,PLANILHA!AU$38)</f>
        <v>#DIV/0!</v>
      </c>
      <c r="AV39" s="56" t="e">
        <f>SUMIF(PLANILHA!$N$79:$N$443,PLANILHA!AV$38,PLANILHA!$H$79:$H$443)/COUNTIF(PLANILHA!$N$79:$N$443,PLANILHA!AV$38)</f>
        <v>#DIV/0!</v>
      </c>
      <c r="AW39" s="56" t="e">
        <f>SUMIF(PLANILHA!$N$79:$N$443,PLANILHA!AW$38,PLANILHA!$H$79:$H$443)/COUNTIF(PLANILHA!$N$79:$N$443,PLANILHA!AW$38)</f>
        <v>#DIV/0!</v>
      </c>
      <c r="AX39" s="56" t="e">
        <f>SUMIF(PLANILHA!$N$79:$N$443,PLANILHA!AX$38,PLANILHA!$H$79:$H$443)/COUNTIF(PLANILHA!$N$79:$N$443,PLANILHA!AX$38)</f>
        <v>#DIV/0!</v>
      </c>
      <c r="AY39" s="56" t="e">
        <f>SUMIF(PLANILHA!$N$79:$N$443,PLANILHA!AY$38,PLANILHA!$H$79:$H$443)/COUNTIF(PLANILHA!$N$79:$N$443,PLANILHA!AY$38)</f>
        <v>#DIV/0!</v>
      </c>
      <c r="AZ39" s="56" t="e">
        <f>SUMIF(PLANILHA!$N$79:$N$443,PLANILHA!AZ$38,PLANILHA!$H$79:$H$443)/COUNTIF(PLANILHA!$N$79:$N$443,PLANILHA!AZ$38)</f>
        <v>#DIV/0!</v>
      </c>
      <c r="BA39" s="56" t="e">
        <f>SUMIF(PLANILHA!$N$79:$N$443,PLANILHA!BA$38,PLANILHA!$H$79:$H$443)/COUNTIF(PLANILHA!$N$79:$N$443,PLANILHA!BA$38)</f>
        <v>#DIV/0!</v>
      </c>
      <c r="BB39" s="56" t="e">
        <f>SUMIF(PLANILHA!$N$79:$N$443,PLANILHA!BB$38,PLANILHA!$H$79:$H$443)/COUNTIF(PLANILHA!$N$79:$N$443,PLANILHA!BB$38)</f>
        <v>#DIV/0!</v>
      </c>
      <c r="BC39" s="56" t="e">
        <f>SUMIF(PLANILHA!$N$79:$N$443,PLANILHA!BC$38,PLANILHA!$H$79:$H$443)/COUNTIF(PLANILHA!$N$79:$N$443,PLANILHA!BC$38)</f>
        <v>#DIV/0!</v>
      </c>
      <c r="BD39" s="56" t="e">
        <f>SUMIF(PLANILHA!$N$79:$N$443,PLANILHA!BD$38,PLANILHA!$H$79:$H$443)/COUNTIF(PLANILHA!$N$79:$N$443,PLANILHA!BD$38)</f>
        <v>#DIV/0!</v>
      </c>
    </row>
    <row r="40" spans="1:56" hidden="1" x14ac:dyDescent="0.25">
      <c r="B40" s="1"/>
      <c r="C40" s="1" t="s">
        <v>27</v>
      </c>
      <c r="D40" s="46" t="e">
        <f t="shared" ref="D40:AI40" si="4">IF(AND(ISNUMBER(D39),D39&lt;0),D39,"")</f>
        <v>#DIV/0!</v>
      </c>
      <c r="E40" s="46" t="e">
        <f t="shared" si="4"/>
        <v>#DIV/0!</v>
      </c>
      <c r="F40" s="46" t="e">
        <f t="shared" si="4"/>
        <v>#DIV/0!</v>
      </c>
      <c r="G40" s="46" t="e">
        <f t="shared" si="4"/>
        <v>#DIV/0!</v>
      </c>
      <c r="H40" s="46" t="e">
        <f t="shared" si="4"/>
        <v>#DIV/0!</v>
      </c>
      <c r="I40" s="46" t="e">
        <f t="shared" si="4"/>
        <v>#DIV/0!</v>
      </c>
      <c r="J40" s="46" t="e">
        <f t="shared" si="4"/>
        <v>#DIV/0!</v>
      </c>
      <c r="K40" s="57" t="e">
        <f t="shared" si="4"/>
        <v>#DIV/0!</v>
      </c>
      <c r="L40" s="57" t="e">
        <f t="shared" si="4"/>
        <v>#DIV/0!</v>
      </c>
      <c r="M40" s="57" t="e">
        <f t="shared" si="4"/>
        <v>#DIV/0!</v>
      </c>
      <c r="N40" s="57" t="e">
        <f t="shared" si="4"/>
        <v>#DIV/0!</v>
      </c>
      <c r="O40" s="57" t="e">
        <f t="shared" si="4"/>
        <v>#DIV/0!</v>
      </c>
      <c r="P40" s="57" t="e">
        <f t="shared" si="4"/>
        <v>#DIV/0!</v>
      </c>
      <c r="Q40" s="57" t="e">
        <f t="shared" si="4"/>
        <v>#DIV/0!</v>
      </c>
      <c r="R40" s="57" t="e">
        <f t="shared" si="4"/>
        <v>#DIV/0!</v>
      </c>
      <c r="S40" s="57" t="e">
        <f t="shared" si="4"/>
        <v>#DIV/0!</v>
      </c>
      <c r="T40" s="57" t="e">
        <f t="shared" si="4"/>
        <v>#DIV/0!</v>
      </c>
      <c r="U40" s="57" t="e">
        <f t="shared" si="4"/>
        <v>#DIV/0!</v>
      </c>
      <c r="V40" s="57" t="e">
        <f t="shared" si="4"/>
        <v>#DIV/0!</v>
      </c>
      <c r="W40" s="57" t="e">
        <f t="shared" si="4"/>
        <v>#DIV/0!</v>
      </c>
      <c r="X40" s="57" t="e">
        <f t="shared" si="4"/>
        <v>#DIV/0!</v>
      </c>
      <c r="Y40" s="57" t="e">
        <f t="shared" si="4"/>
        <v>#DIV/0!</v>
      </c>
      <c r="Z40" s="57" t="e">
        <f t="shared" si="4"/>
        <v>#DIV/0!</v>
      </c>
      <c r="AA40" s="57" t="e">
        <f t="shared" si="4"/>
        <v>#DIV/0!</v>
      </c>
      <c r="AB40" s="57" t="e">
        <f t="shared" si="4"/>
        <v>#DIV/0!</v>
      </c>
      <c r="AC40" s="57" t="e">
        <f t="shared" si="4"/>
        <v>#DIV/0!</v>
      </c>
      <c r="AD40" s="57" t="e">
        <f t="shared" si="4"/>
        <v>#DIV/0!</v>
      </c>
      <c r="AE40" s="57" t="e">
        <f t="shared" si="4"/>
        <v>#DIV/0!</v>
      </c>
      <c r="AF40" s="57" t="e">
        <f t="shared" si="4"/>
        <v>#DIV/0!</v>
      </c>
      <c r="AG40" s="57" t="e">
        <f t="shared" si="4"/>
        <v>#DIV/0!</v>
      </c>
      <c r="AH40" s="57" t="e">
        <f t="shared" si="4"/>
        <v>#DIV/0!</v>
      </c>
      <c r="AI40" s="57" t="e">
        <f t="shared" si="4"/>
        <v>#DIV/0!</v>
      </c>
      <c r="AJ40" s="57" t="e">
        <f t="shared" ref="AJ40:BD40" si="5">IF(AND(ISNUMBER(AJ39),AJ39&lt;0),AJ39,"")</f>
        <v>#DIV/0!</v>
      </c>
      <c r="AK40" s="57" t="e">
        <f t="shared" si="5"/>
        <v>#DIV/0!</v>
      </c>
      <c r="AL40" s="57" t="e">
        <f t="shared" si="5"/>
        <v>#DIV/0!</v>
      </c>
      <c r="AM40" s="57" t="e">
        <f t="shared" si="5"/>
        <v>#DIV/0!</v>
      </c>
      <c r="AN40" s="57" t="e">
        <f t="shared" si="5"/>
        <v>#DIV/0!</v>
      </c>
      <c r="AO40" s="57" t="e">
        <f t="shared" si="5"/>
        <v>#DIV/0!</v>
      </c>
      <c r="AP40" s="57" t="e">
        <f t="shared" si="5"/>
        <v>#DIV/0!</v>
      </c>
      <c r="AQ40" s="57" t="e">
        <f t="shared" si="5"/>
        <v>#DIV/0!</v>
      </c>
      <c r="AR40" s="57" t="e">
        <f t="shared" si="5"/>
        <v>#DIV/0!</v>
      </c>
      <c r="AS40" s="57" t="e">
        <f t="shared" si="5"/>
        <v>#DIV/0!</v>
      </c>
      <c r="AT40" s="57" t="e">
        <f t="shared" si="5"/>
        <v>#DIV/0!</v>
      </c>
      <c r="AU40" s="57" t="e">
        <f t="shared" si="5"/>
        <v>#DIV/0!</v>
      </c>
      <c r="AV40" s="57" t="e">
        <f t="shared" si="5"/>
        <v>#DIV/0!</v>
      </c>
      <c r="AW40" s="57" t="e">
        <f t="shared" si="5"/>
        <v>#DIV/0!</v>
      </c>
      <c r="AX40" s="57" t="e">
        <f t="shared" si="5"/>
        <v>#DIV/0!</v>
      </c>
      <c r="AY40" s="57" t="e">
        <f t="shared" si="5"/>
        <v>#DIV/0!</v>
      </c>
      <c r="AZ40" s="57" t="e">
        <f t="shared" si="5"/>
        <v>#DIV/0!</v>
      </c>
      <c r="BA40" s="57" t="e">
        <f t="shared" si="5"/>
        <v>#DIV/0!</v>
      </c>
      <c r="BB40" s="57" t="e">
        <f t="shared" si="5"/>
        <v>#DIV/0!</v>
      </c>
      <c r="BC40" s="57" t="e">
        <f t="shared" si="5"/>
        <v>#DIV/0!</v>
      </c>
      <c r="BD40" s="57" t="e">
        <f t="shared" si="5"/>
        <v>#DIV/0!</v>
      </c>
    </row>
    <row r="41" spans="1:56" hidden="1" x14ac:dyDescent="0.25">
      <c r="B41" s="1"/>
      <c r="C41" s="1" t="s">
        <v>28</v>
      </c>
      <c r="D41" s="46" t="e">
        <f t="shared" ref="D41:AI41" si="6">IF(AND(ISNUMBER(D39),D39&gt;=0),D39,"")</f>
        <v>#DIV/0!</v>
      </c>
      <c r="E41" s="46" t="e">
        <f t="shared" si="6"/>
        <v>#DIV/0!</v>
      </c>
      <c r="F41" s="46" t="e">
        <f t="shared" si="6"/>
        <v>#DIV/0!</v>
      </c>
      <c r="G41" s="46" t="e">
        <f t="shared" si="6"/>
        <v>#DIV/0!</v>
      </c>
      <c r="H41" s="46" t="e">
        <f t="shared" si="6"/>
        <v>#DIV/0!</v>
      </c>
      <c r="I41" s="46" t="e">
        <f t="shared" si="6"/>
        <v>#DIV/0!</v>
      </c>
      <c r="J41" s="46" t="e">
        <f t="shared" si="6"/>
        <v>#DIV/0!</v>
      </c>
      <c r="K41" s="57" t="e">
        <f t="shared" si="6"/>
        <v>#DIV/0!</v>
      </c>
      <c r="L41" s="57" t="e">
        <f t="shared" si="6"/>
        <v>#DIV/0!</v>
      </c>
      <c r="M41" s="57" t="e">
        <f t="shared" si="6"/>
        <v>#DIV/0!</v>
      </c>
      <c r="N41" s="57" t="e">
        <f t="shared" si="6"/>
        <v>#DIV/0!</v>
      </c>
      <c r="O41" s="57" t="e">
        <f t="shared" si="6"/>
        <v>#DIV/0!</v>
      </c>
      <c r="P41" s="57" t="e">
        <f t="shared" si="6"/>
        <v>#DIV/0!</v>
      </c>
      <c r="Q41" s="57" t="e">
        <f t="shared" si="6"/>
        <v>#DIV/0!</v>
      </c>
      <c r="R41" s="57" t="e">
        <f t="shared" si="6"/>
        <v>#DIV/0!</v>
      </c>
      <c r="S41" s="57" t="e">
        <f t="shared" si="6"/>
        <v>#DIV/0!</v>
      </c>
      <c r="T41" s="57" t="e">
        <f t="shared" si="6"/>
        <v>#DIV/0!</v>
      </c>
      <c r="U41" s="57" t="e">
        <f t="shared" si="6"/>
        <v>#DIV/0!</v>
      </c>
      <c r="V41" s="57" t="e">
        <f t="shared" si="6"/>
        <v>#DIV/0!</v>
      </c>
      <c r="W41" s="57" t="e">
        <f t="shared" si="6"/>
        <v>#DIV/0!</v>
      </c>
      <c r="X41" s="57" t="e">
        <f t="shared" si="6"/>
        <v>#DIV/0!</v>
      </c>
      <c r="Y41" s="57" t="e">
        <f t="shared" si="6"/>
        <v>#DIV/0!</v>
      </c>
      <c r="Z41" s="57" t="e">
        <f t="shared" si="6"/>
        <v>#DIV/0!</v>
      </c>
      <c r="AA41" s="57" t="e">
        <f t="shared" si="6"/>
        <v>#DIV/0!</v>
      </c>
      <c r="AB41" s="57" t="e">
        <f t="shared" si="6"/>
        <v>#DIV/0!</v>
      </c>
      <c r="AC41" s="57" t="e">
        <f t="shared" si="6"/>
        <v>#DIV/0!</v>
      </c>
      <c r="AD41" s="57" t="e">
        <f t="shared" si="6"/>
        <v>#DIV/0!</v>
      </c>
      <c r="AE41" s="57" t="e">
        <f t="shared" si="6"/>
        <v>#DIV/0!</v>
      </c>
      <c r="AF41" s="57" t="e">
        <f t="shared" si="6"/>
        <v>#DIV/0!</v>
      </c>
      <c r="AG41" s="57" t="e">
        <f t="shared" si="6"/>
        <v>#DIV/0!</v>
      </c>
      <c r="AH41" s="57" t="e">
        <f t="shared" si="6"/>
        <v>#DIV/0!</v>
      </c>
      <c r="AI41" s="57" t="e">
        <f t="shared" si="6"/>
        <v>#DIV/0!</v>
      </c>
      <c r="AJ41" s="57" t="e">
        <f t="shared" ref="AJ41:BD41" si="7">IF(AND(ISNUMBER(AJ39),AJ39&gt;=0),AJ39,"")</f>
        <v>#DIV/0!</v>
      </c>
      <c r="AK41" s="57" t="e">
        <f t="shared" si="7"/>
        <v>#DIV/0!</v>
      </c>
      <c r="AL41" s="57" t="e">
        <f t="shared" si="7"/>
        <v>#DIV/0!</v>
      </c>
      <c r="AM41" s="57" t="e">
        <f t="shared" si="7"/>
        <v>#DIV/0!</v>
      </c>
      <c r="AN41" s="57" t="e">
        <f t="shared" si="7"/>
        <v>#DIV/0!</v>
      </c>
      <c r="AO41" s="57" t="e">
        <f t="shared" si="7"/>
        <v>#DIV/0!</v>
      </c>
      <c r="AP41" s="57" t="e">
        <f t="shared" si="7"/>
        <v>#DIV/0!</v>
      </c>
      <c r="AQ41" s="57" t="e">
        <f t="shared" si="7"/>
        <v>#DIV/0!</v>
      </c>
      <c r="AR41" s="57" t="e">
        <f t="shared" si="7"/>
        <v>#DIV/0!</v>
      </c>
      <c r="AS41" s="57" t="e">
        <f t="shared" si="7"/>
        <v>#DIV/0!</v>
      </c>
      <c r="AT41" s="57" t="e">
        <f t="shared" si="7"/>
        <v>#DIV/0!</v>
      </c>
      <c r="AU41" s="57" t="e">
        <f t="shared" si="7"/>
        <v>#DIV/0!</v>
      </c>
      <c r="AV41" s="57" t="e">
        <f t="shared" si="7"/>
        <v>#DIV/0!</v>
      </c>
      <c r="AW41" s="57" t="e">
        <f t="shared" si="7"/>
        <v>#DIV/0!</v>
      </c>
      <c r="AX41" s="57" t="e">
        <f t="shared" si="7"/>
        <v>#DIV/0!</v>
      </c>
      <c r="AY41" s="57" t="e">
        <f t="shared" si="7"/>
        <v>#DIV/0!</v>
      </c>
      <c r="AZ41" s="57" t="e">
        <f t="shared" si="7"/>
        <v>#DIV/0!</v>
      </c>
      <c r="BA41" s="57" t="e">
        <f t="shared" si="7"/>
        <v>#DIV/0!</v>
      </c>
      <c r="BB41" s="57" t="e">
        <f t="shared" si="7"/>
        <v>#DIV/0!</v>
      </c>
      <c r="BC41" s="57" t="e">
        <f t="shared" si="7"/>
        <v>#DIV/0!</v>
      </c>
      <c r="BD41" s="57" t="e">
        <f t="shared" si="7"/>
        <v>#DIV/0!</v>
      </c>
    </row>
    <row r="42" spans="1:56" hidden="1" x14ac:dyDescent="0.25">
      <c r="B42" s="1"/>
      <c r="C42" s="1"/>
      <c r="D42" s="28"/>
      <c r="E42" s="28"/>
      <c r="F42" s="28"/>
      <c r="G42" s="28"/>
      <c r="H42" s="28"/>
      <c r="I42" s="28"/>
      <c r="J42" s="28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ht="20.100000000000001" customHeight="1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1:56" s="52" customFormat="1" ht="8.1" customHeight="1" x14ac:dyDescent="0.25">
      <c r="A44" s="48"/>
      <c r="B44" s="33"/>
      <c r="C44" s="34"/>
      <c r="D44" s="34"/>
      <c r="E44" s="34"/>
      <c r="F44" s="34"/>
      <c r="G44" s="34"/>
      <c r="H44" s="34"/>
      <c r="I44" s="34"/>
      <c r="J44" s="66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</row>
    <row r="45" spans="1:56" s="53" customFormat="1" ht="27.95" customHeight="1" x14ac:dyDescent="0.35">
      <c r="A45" s="48"/>
      <c r="B45" s="73" t="s">
        <v>29</v>
      </c>
      <c r="C45" s="74"/>
      <c r="D45" s="74"/>
      <c r="E45" s="74"/>
      <c r="F45" s="74"/>
      <c r="G45" s="74"/>
      <c r="H45" s="74"/>
      <c r="I45" s="74"/>
      <c r="J45" s="75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</row>
    <row r="46" spans="1:56" s="52" customFormat="1" ht="8.1" customHeight="1" x14ac:dyDescent="0.25">
      <c r="A46" s="48"/>
      <c r="B46" s="35"/>
      <c r="C46" s="36"/>
      <c r="D46" s="36"/>
      <c r="E46" s="36"/>
      <c r="F46" s="36"/>
      <c r="G46" s="36"/>
      <c r="H46" s="36"/>
      <c r="I46" s="36"/>
      <c r="J46" s="6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</row>
    <row r="47" spans="1:56" s="52" customFormat="1" ht="20.100000000000001" customHeight="1" x14ac:dyDescent="0.25">
      <c r="A47" s="48"/>
      <c r="B47" s="35"/>
      <c r="C47" s="36"/>
      <c r="D47" s="36"/>
      <c r="E47" s="36"/>
      <c r="F47" s="36"/>
      <c r="G47" s="36"/>
      <c r="H47" s="36"/>
      <c r="I47" s="36"/>
      <c r="J47" s="67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</row>
    <row r="48" spans="1:56" s="52" customFormat="1" ht="20.100000000000001" customHeight="1" x14ac:dyDescent="0.25">
      <c r="A48" s="48"/>
      <c r="B48" s="35"/>
      <c r="C48" s="36"/>
      <c r="D48" s="36"/>
      <c r="E48" s="36"/>
      <c r="F48" s="36"/>
      <c r="G48" s="36"/>
      <c r="H48" s="36"/>
      <c r="I48" s="36"/>
      <c r="J48" s="67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</row>
    <row r="49" spans="1:56" s="52" customFormat="1" ht="20.100000000000001" customHeight="1" x14ac:dyDescent="0.25">
      <c r="A49" s="48"/>
      <c r="B49" s="35"/>
      <c r="C49" s="36"/>
      <c r="D49" s="36"/>
      <c r="E49" s="36"/>
      <c r="F49" s="36"/>
      <c r="G49" s="36"/>
      <c r="H49" s="36"/>
      <c r="I49" s="36"/>
      <c r="J49" s="67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</row>
    <row r="50" spans="1:56" s="52" customFormat="1" ht="20.100000000000001" customHeight="1" x14ac:dyDescent="0.25">
      <c r="A50" s="48"/>
      <c r="B50" s="35"/>
      <c r="C50" s="36"/>
      <c r="D50" s="36"/>
      <c r="E50" s="36"/>
      <c r="F50" s="36"/>
      <c r="G50" s="36"/>
      <c r="H50" s="36"/>
      <c r="I50" s="36"/>
      <c r="J50" s="6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</row>
    <row r="51" spans="1:56" s="52" customFormat="1" ht="20.100000000000001" customHeight="1" x14ac:dyDescent="0.25">
      <c r="A51" s="48"/>
      <c r="B51" s="35"/>
      <c r="C51" s="36"/>
      <c r="D51" s="36"/>
      <c r="E51" s="36"/>
      <c r="F51" s="36"/>
      <c r="G51" s="36"/>
      <c r="H51" s="36"/>
      <c r="I51" s="36"/>
      <c r="J51" s="67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</row>
    <row r="52" spans="1:56" s="52" customFormat="1" ht="20.100000000000001" customHeight="1" x14ac:dyDescent="0.25">
      <c r="A52" s="48"/>
      <c r="B52" s="35"/>
      <c r="C52" s="36"/>
      <c r="D52" s="36"/>
      <c r="E52" s="36"/>
      <c r="F52" s="36"/>
      <c r="G52" s="36"/>
      <c r="H52" s="36"/>
      <c r="I52" s="36"/>
      <c r="J52" s="67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</row>
    <row r="53" spans="1:56" s="52" customFormat="1" ht="20.100000000000001" customHeight="1" x14ac:dyDescent="0.25">
      <c r="A53" s="48"/>
      <c r="B53" s="35"/>
      <c r="C53" s="36"/>
      <c r="D53" s="36"/>
      <c r="E53" s="36"/>
      <c r="F53" s="36"/>
      <c r="G53" s="36"/>
      <c r="H53" s="36"/>
      <c r="I53" s="36"/>
      <c r="J53" s="67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</row>
    <row r="54" spans="1:56" s="52" customFormat="1" ht="20.100000000000001" customHeight="1" x14ac:dyDescent="0.25">
      <c r="A54" s="48"/>
      <c r="B54" s="35"/>
      <c r="C54" s="36"/>
      <c r="D54" s="36"/>
      <c r="E54" s="36"/>
      <c r="F54" s="36"/>
      <c r="G54" s="36"/>
      <c r="H54" s="36"/>
      <c r="I54" s="36"/>
      <c r="J54" s="67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</row>
    <row r="55" spans="1:56" s="52" customFormat="1" ht="20.100000000000001" customHeight="1" x14ac:dyDescent="0.25">
      <c r="A55" s="48"/>
      <c r="B55" s="35"/>
      <c r="C55" s="36"/>
      <c r="D55" s="36"/>
      <c r="E55" s="36"/>
      <c r="F55" s="36"/>
      <c r="G55" s="36"/>
      <c r="H55" s="36"/>
      <c r="I55" s="36"/>
      <c r="J55" s="67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</row>
    <row r="56" spans="1:56" s="52" customFormat="1" ht="20.100000000000001" customHeight="1" x14ac:dyDescent="0.25">
      <c r="A56" s="48"/>
      <c r="B56" s="35"/>
      <c r="C56" s="36"/>
      <c r="D56" s="36"/>
      <c r="E56" s="36"/>
      <c r="F56" s="36"/>
      <c r="G56" s="36"/>
      <c r="H56" s="36"/>
      <c r="I56" s="36"/>
      <c r="J56" s="67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</row>
    <row r="57" spans="1:56" s="52" customFormat="1" ht="20.100000000000001" customHeight="1" x14ac:dyDescent="0.25">
      <c r="A57" s="48"/>
      <c r="B57" s="35"/>
      <c r="C57" s="36"/>
      <c r="D57" s="36"/>
      <c r="E57" s="36"/>
      <c r="F57" s="36"/>
      <c r="G57" s="36"/>
      <c r="H57" s="36"/>
      <c r="I57" s="36"/>
      <c r="J57" s="67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</row>
    <row r="58" spans="1:56" s="52" customFormat="1" ht="20.100000000000001" customHeight="1" x14ac:dyDescent="0.25">
      <c r="A58" s="48"/>
      <c r="B58" s="35"/>
      <c r="C58" s="36"/>
      <c r="D58" s="36"/>
      <c r="E58" s="36"/>
      <c r="F58" s="36"/>
      <c r="G58" s="36"/>
      <c r="H58" s="36"/>
      <c r="I58" s="36"/>
      <c r="J58" s="67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</row>
    <row r="59" spans="1:56" s="52" customFormat="1" ht="20.100000000000001" customHeight="1" x14ac:dyDescent="0.25">
      <c r="A59" s="48"/>
      <c r="B59" s="35"/>
      <c r="C59" s="36"/>
      <c r="D59" s="36"/>
      <c r="E59" s="36"/>
      <c r="F59" s="36"/>
      <c r="G59" s="36"/>
      <c r="H59" s="36"/>
      <c r="I59" s="36"/>
      <c r="J59" s="67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</row>
    <row r="60" spans="1:56" s="52" customFormat="1" ht="20.100000000000001" customHeight="1" x14ac:dyDescent="0.25">
      <c r="A60" s="48"/>
      <c r="B60" s="35"/>
      <c r="C60" s="36"/>
      <c r="D60" s="36"/>
      <c r="E60" s="36"/>
      <c r="F60" s="36"/>
      <c r="G60" s="36"/>
      <c r="H60" s="36"/>
      <c r="I60" s="36"/>
      <c r="J60" s="67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</row>
    <row r="61" spans="1:56" s="52" customFormat="1" ht="20.100000000000001" customHeight="1" x14ac:dyDescent="0.25">
      <c r="A61" s="48"/>
      <c r="B61" s="35"/>
      <c r="C61" s="36"/>
      <c r="D61" s="36"/>
      <c r="E61" s="36"/>
      <c r="F61" s="36"/>
      <c r="G61" s="36"/>
      <c r="H61" s="36"/>
      <c r="I61" s="36"/>
      <c r="J61" s="67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</row>
    <row r="62" spans="1:56" s="52" customFormat="1" ht="20.100000000000001" customHeight="1" x14ac:dyDescent="0.25">
      <c r="A62" s="48"/>
      <c r="B62" s="35"/>
      <c r="C62" s="36"/>
      <c r="D62" s="36"/>
      <c r="E62" s="36"/>
      <c r="F62" s="36"/>
      <c r="G62" s="36"/>
      <c r="H62" s="36"/>
      <c r="I62" s="36"/>
      <c r="J62" s="67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</row>
    <row r="63" spans="1:56" s="52" customFormat="1" x14ac:dyDescent="0.25">
      <c r="A63" s="48"/>
      <c r="B63" s="37"/>
      <c r="C63" s="38"/>
      <c r="D63" s="38"/>
      <c r="E63" s="38"/>
      <c r="F63" s="38"/>
      <c r="G63" s="38"/>
      <c r="H63" s="38"/>
      <c r="I63" s="38"/>
      <c r="J63" s="6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</row>
    <row r="64" spans="1:56" s="52" customFormat="1" x14ac:dyDescent="0.25">
      <c r="A64" s="48"/>
      <c r="B64" s="32"/>
      <c r="C64" s="36"/>
      <c r="D64" s="36"/>
      <c r="E64" s="36"/>
      <c r="F64" s="36"/>
      <c r="G64" s="36"/>
      <c r="H64" s="36"/>
      <c r="I64" s="36"/>
      <c r="J64" s="36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</row>
    <row r="65" spans="1:57" s="52" customFormat="1" hidden="1" x14ac:dyDescent="0.25">
      <c r="A65" s="48"/>
      <c r="B65" s="32"/>
      <c r="C65" s="1"/>
      <c r="D65" s="41">
        <f>PLANILHA!D4</f>
        <v>42736</v>
      </c>
      <c r="E65" s="41">
        <f t="shared" ref="E65:O65" si="8">DATE(YEAR(D65),MONTH(D65)+1,DAY(D65))</f>
        <v>42767</v>
      </c>
      <c r="F65" s="41">
        <f t="shared" si="8"/>
        <v>42795</v>
      </c>
      <c r="G65" s="41">
        <f t="shared" si="8"/>
        <v>42826</v>
      </c>
      <c r="H65" s="41">
        <f t="shared" si="8"/>
        <v>42856</v>
      </c>
      <c r="I65" s="41">
        <f t="shared" si="8"/>
        <v>42887</v>
      </c>
      <c r="J65" s="41">
        <f t="shared" si="8"/>
        <v>42917</v>
      </c>
      <c r="K65" s="59">
        <f>DATE(YEAR(J65),MONTH(J65)+1,DAY(J65))</f>
        <v>42948</v>
      </c>
      <c r="L65" s="59">
        <f t="shared" si="8"/>
        <v>42979</v>
      </c>
      <c r="M65" s="59">
        <f t="shared" si="8"/>
        <v>43009</v>
      </c>
      <c r="N65" s="59">
        <f t="shared" si="8"/>
        <v>43040</v>
      </c>
      <c r="O65" s="59">
        <f t="shared" si="8"/>
        <v>43070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</row>
    <row r="66" spans="1:57" s="52" customFormat="1" hidden="1" x14ac:dyDescent="0.25">
      <c r="A66" s="48"/>
      <c r="B66" s="42"/>
      <c r="C66" s="1"/>
      <c r="D66" s="43" t="str">
        <f t="shared" ref="D66:O66" si="9">UPPER(TEXT(D65,"MMM/AA"))</f>
        <v>JAN/17</v>
      </c>
      <c r="E66" s="43" t="str">
        <f t="shared" si="9"/>
        <v>FEV/17</v>
      </c>
      <c r="F66" s="43" t="str">
        <f t="shared" si="9"/>
        <v>MAR/17</v>
      </c>
      <c r="G66" s="43" t="str">
        <f t="shared" si="9"/>
        <v>ABR/17</v>
      </c>
      <c r="H66" s="43" t="str">
        <f t="shared" si="9"/>
        <v>MAI/17</v>
      </c>
      <c r="I66" s="43" t="str">
        <f t="shared" si="9"/>
        <v>JUN/17</v>
      </c>
      <c r="J66" s="43" t="str">
        <f t="shared" si="9"/>
        <v>JUL/17</v>
      </c>
      <c r="K66" s="60" t="str">
        <f t="shared" si="9"/>
        <v>AGO/17</v>
      </c>
      <c r="L66" s="60" t="str">
        <f t="shared" si="9"/>
        <v>SET/17</v>
      </c>
      <c r="M66" s="60" t="str">
        <f t="shared" si="9"/>
        <v>OUT/17</v>
      </c>
      <c r="N66" s="60" t="str">
        <f t="shared" si="9"/>
        <v>NOV/17</v>
      </c>
      <c r="O66" s="60" t="str">
        <f t="shared" si="9"/>
        <v>DEZ/17</v>
      </c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</row>
    <row r="67" spans="1:57" s="52" customFormat="1" hidden="1" x14ac:dyDescent="0.25">
      <c r="A67" s="48"/>
      <c r="B67" s="42"/>
      <c r="C67" s="29" t="s">
        <v>19</v>
      </c>
      <c r="D67" s="39" t="e">
        <f>SUMIF(PLANILHA!$K$79:$K$443,PLANILHA!D$66,PLANILHA!$G$79:$G$443)/COUNTIF(PLANILHA!$K$79:$K$443,PLANILHA!D$66)</f>
        <v>#DIV/0!</v>
      </c>
      <c r="E67" s="39" t="e">
        <f>SUMIF(PLANILHA!$K$79:$K$443,PLANILHA!E$66,PLANILHA!$G$79:$G$443)/COUNTIF(PLANILHA!$K$79:$K$443,PLANILHA!E$66)</f>
        <v>#DIV/0!</v>
      </c>
      <c r="F67" s="39" t="e">
        <f>SUMIF(PLANILHA!$K$79:$K$443,PLANILHA!F$66,PLANILHA!$G$79:$G$443)/COUNTIF(PLANILHA!$K$79:$K$443,PLANILHA!F$66)</f>
        <v>#DIV/0!</v>
      </c>
      <c r="G67" s="39" t="e">
        <f>SUMIF(PLANILHA!$K$79:$K$443,PLANILHA!G$66,PLANILHA!$G$79:$G$443)/COUNTIF(PLANILHA!$K$79:$K$443,PLANILHA!G$66)</f>
        <v>#DIV/0!</v>
      </c>
      <c r="H67" s="39" t="e">
        <f>SUMIF(PLANILHA!$K$79:$K$443,PLANILHA!H$66,PLANILHA!$G$79:$G$443)/COUNTIF(PLANILHA!$K$79:$K$443,PLANILHA!H$66)</f>
        <v>#DIV/0!</v>
      </c>
      <c r="I67" s="39" t="e">
        <f>SUMIF(PLANILHA!$K$79:$K$443,PLANILHA!I$66,PLANILHA!$G$79:$G$443)/COUNTIF(PLANILHA!$K$79:$K$443,PLANILHA!I$66)</f>
        <v>#DIV/0!</v>
      </c>
      <c r="J67" s="39" t="e">
        <f>SUMIF(PLANILHA!$K$79:$K$443,PLANILHA!J$66,PLANILHA!$G$79:$G$443)/COUNTIF(PLANILHA!$K$79:$K$443,PLANILHA!J$66)</f>
        <v>#DIV/0!</v>
      </c>
      <c r="K67" s="56" t="e">
        <f>SUMIF(PLANILHA!$K$79:$K$443,PLANILHA!K$66,PLANILHA!$G$79:$G$443)/COUNTIF(PLANILHA!$K$79:$K$443,PLANILHA!K$66)</f>
        <v>#DIV/0!</v>
      </c>
      <c r="L67" s="56" t="e">
        <f>SUMIF(PLANILHA!$K$79:$K$443,PLANILHA!L$66,PLANILHA!$G$79:$G$443)/COUNTIF(PLANILHA!$K$79:$K$443,PLANILHA!L$66)</f>
        <v>#DIV/0!</v>
      </c>
      <c r="M67" s="56" t="e">
        <f>SUMIF(PLANILHA!$K$79:$K$443,PLANILHA!M$66,PLANILHA!$G$79:$G$443)/COUNTIF(PLANILHA!$K$79:$K$443,PLANILHA!M$66)</f>
        <v>#DIV/0!</v>
      </c>
      <c r="N67" s="56" t="e">
        <f>SUMIF(PLANILHA!$K$79:$K$443,PLANILHA!N$66,PLANILHA!$G$79:$G$443)/COUNTIF(PLANILHA!$K$79:$K$443,PLANILHA!N$66)</f>
        <v>#DIV/0!</v>
      </c>
      <c r="O67" s="56" t="e">
        <f>SUMIF(PLANILHA!$K$79:$K$443,PLANILHA!O$66,PLANILHA!$G$79:$G$443)/COUNTIF(PLANILHA!$K$79:$K$443,PLANILHA!O$66)</f>
        <v>#DIV/0!</v>
      </c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</row>
    <row r="68" spans="1:57" s="52" customFormat="1" hidden="1" x14ac:dyDescent="0.25">
      <c r="A68" s="48"/>
      <c r="B68" s="42"/>
      <c r="C68" s="1" t="s">
        <v>23</v>
      </c>
      <c r="D68" s="40" t="str">
        <f>IF(ISERR(D67),"",D67)</f>
        <v/>
      </c>
      <c r="E68" s="40" t="str">
        <f t="shared" ref="E68:O68" si="10">IF(ISERR(E67),D68,E67)</f>
        <v/>
      </c>
      <c r="F68" s="40" t="str">
        <f t="shared" si="10"/>
        <v/>
      </c>
      <c r="G68" s="40" t="str">
        <f t="shared" si="10"/>
        <v/>
      </c>
      <c r="H68" s="40" t="str">
        <f t="shared" si="10"/>
        <v/>
      </c>
      <c r="I68" s="40" t="str">
        <f t="shared" si="10"/>
        <v/>
      </c>
      <c r="J68" s="40" t="str">
        <f t="shared" si="10"/>
        <v/>
      </c>
      <c r="K68" s="63" t="str">
        <f>IF(ISERR(K67),J68,K67)</f>
        <v/>
      </c>
      <c r="L68" s="63" t="str">
        <f t="shared" si="10"/>
        <v/>
      </c>
      <c r="M68" s="63" t="str">
        <f t="shared" si="10"/>
        <v/>
      </c>
      <c r="N68" s="63" t="str">
        <f t="shared" si="10"/>
        <v/>
      </c>
      <c r="O68" s="63" t="str">
        <f t="shared" si="10"/>
        <v/>
      </c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</row>
    <row r="69" spans="1:57" s="52" customFormat="1" hidden="1" x14ac:dyDescent="0.25">
      <c r="A69" s="48"/>
      <c r="B69" s="42"/>
      <c r="C69" s="1" t="str">
        <f>$B$10</f>
        <v>META ATUAL</v>
      </c>
      <c r="D69" s="40">
        <f>PLANILHA!$D$10</f>
        <v>90</v>
      </c>
      <c r="E69" s="40">
        <f t="shared" ref="E69:O69" si="11">D69</f>
        <v>90</v>
      </c>
      <c r="F69" s="40">
        <f t="shared" si="11"/>
        <v>90</v>
      </c>
      <c r="G69" s="40">
        <f t="shared" si="11"/>
        <v>90</v>
      </c>
      <c r="H69" s="40">
        <f t="shared" si="11"/>
        <v>90</v>
      </c>
      <c r="I69" s="40">
        <f t="shared" si="11"/>
        <v>90</v>
      </c>
      <c r="J69" s="40">
        <f t="shared" si="11"/>
        <v>90</v>
      </c>
      <c r="K69" s="63">
        <f>J69</f>
        <v>90</v>
      </c>
      <c r="L69" s="63">
        <f t="shared" si="11"/>
        <v>90</v>
      </c>
      <c r="M69" s="63">
        <f t="shared" si="11"/>
        <v>90</v>
      </c>
      <c r="N69" s="63">
        <f t="shared" si="11"/>
        <v>90</v>
      </c>
      <c r="O69" s="63">
        <f t="shared" si="11"/>
        <v>90</v>
      </c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</row>
    <row r="70" spans="1:57" s="52" customFormat="1" hidden="1" x14ac:dyDescent="0.25">
      <c r="A70" s="48"/>
      <c r="B70" s="42"/>
      <c r="C70" s="1" t="str">
        <f>$B$6</f>
        <v>PESO INICIAL</v>
      </c>
      <c r="D70" s="40">
        <f>PLANILHA!$D$6</f>
        <v>100</v>
      </c>
      <c r="E70" s="40">
        <f t="shared" ref="E70:O70" si="12">D70</f>
        <v>100</v>
      </c>
      <c r="F70" s="40">
        <f t="shared" si="12"/>
        <v>100</v>
      </c>
      <c r="G70" s="40">
        <f t="shared" si="12"/>
        <v>100</v>
      </c>
      <c r="H70" s="40">
        <f t="shared" si="12"/>
        <v>100</v>
      </c>
      <c r="I70" s="40">
        <f t="shared" si="12"/>
        <v>100</v>
      </c>
      <c r="J70" s="40">
        <f t="shared" si="12"/>
        <v>100</v>
      </c>
      <c r="K70" s="63">
        <f>J70</f>
        <v>100</v>
      </c>
      <c r="L70" s="63">
        <f t="shared" si="12"/>
        <v>100</v>
      </c>
      <c r="M70" s="63">
        <f t="shared" si="12"/>
        <v>100</v>
      </c>
      <c r="N70" s="63">
        <f t="shared" si="12"/>
        <v>100</v>
      </c>
      <c r="O70" s="63">
        <f t="shared" si="12"/>
        <v>100</v>
      </c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</row>
    <row r="71" spans="1:57" s="52" customFormat="1" hidden="1" x14ac:dyDescent="0.25">
      <c r="A71" s="48"/>
      <c r="B71" s="42"/>
      <c r="C71" s="1" t="str">
        <f>$B$8</f>
        <v>PESO DESEJADO</v>
      </c>
      <c r="D71" s="40">
        <f>PLANILHA!$D$8</f>
        <v>85</v>
      </c>
      <c r="E71" s="40">
        <f t="shared" ref="E71:O71" si="13">D71</f>
        <v>85</v>
      </c>
      <c r="F71" s="40">
        <f t="shared" si="13"/>
        <v>85</v>
      </c>
      <c r="G71" s="40">
        <f t="shared" si="13"/>
        <v>85</v>
      </c>
      <c r="H71" s="40">
        <f t="shared" si="13"/>
        <v>85</v>
      </c>
      <c r="I71" s="40">
        <f t="shared" si="13"/>
        <v>85</v>
      </c>
      <c r="J71" s="40">
        <f t="shared" si="13"/>
        <v>85</v>
      </c>
      <c r="K71" s="63">
        <f>J71</f>
        <v>85</v>
      </c>
      <c r="L71" s="63">
        <f t="shared" si="13"/>
        <v>85</v>
      </c>
      <c r="M71" s="63">
        <f t="shared" si="13"/>
        <v>85</v>
      </c>
      <c r="N71" s="63">
        <f t="shared" si="13"/>
        <v>85</v>
      </c>
      <c r="O71" s="63">
        <f t="shared" si="13"/>
        <v>85</v>
      </c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</row>
    <row r="72" spans="1:57" hidden="1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1:57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1:57" s="49" customFormat="1" ht="39.950000000000003" customHeight="1" x14ac:dyDescent="0.25">
      <c r="A74" s="48"/>
      <c r="B74" s="76" t="s">
        <v>25</v>
      </c>
      <c r="C74" s="76"/>
      <c r="D74" s="76"/>
      <c r="E74" s="76"/>
      <c r="F74" s="76"/>
      <c r="G74" s="76"/>
      <c r="H74" s="76"/>
      <c r="I74" s="76"/>
      <c r="J74" s="76"/>
    </row>
    <row r="75" spans="1:57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1:57" x14ac:dyDescent="0.25">
      <c r="B76" s="1"/>
      <c r="C76" s="13" t="s">
        <v>17</v>
      </c>
      <c r="D76" s="12" t="s">
        <v>16</v>
      </c>
      <c r="E76" s="12" t="s">
        <v>16</v>
      </c>
      <c r="F76" s="12" t="s">
        <v>16</v>
      </c>
      <c r="G76" s="11" t="s">
        <v>15</v>
      </c>
      <c r="H76" s="13" t="s">
        <v>17</v>
      </c>
      <c r="I76" s="13" t="s">
        <v>17</v>
      </c>
      <c r="J76" s="12" t="s">
        <v>16</v>
      </c>
    </row>
    <row r="77" spans="1:57" ht="3.95" customHeight="1" x14ac:dyDescent="0.25">
      <c r="B77" s="1"/>
      <c r="C77" s="16"/>
      <c r="D77" s="15"/>
      <c r="E77" s="15"/>
      <c r="F77" s="15"/>
      <c r="G77" s="14"/>
      <c r="H77" s="16"/>
      <c r="I77" s="16"/>
      <c r="J77" s="15"/>
    </row>
    <row r="78" spans="1:57" ht="60" customHeight="1" x14ac:dyDescent="0.25">
      <c r="B78" s="1"/>
      <c r="C78" s="19" t="s">
        <v>26</v>
      </c>
      <c r="D78" s="17" t="s">
        <v>4</v>
      </c>
      <c r="E78" s="18" t="s">
        <v>3</v>
      </c>
      <c r="F78" s="17" t="s">
        <v>5</v>
      </c>
      <c r="G78" s="17" t="s">
        <v>6</v>
      </c>
      <c r="H78" s="19" t="s">
        <v>13</v>
      </c>
      <c r="I78" s="19" t="s">
        <v>14</v>
      </c>
      <c r="J78" s="17" t="s">
        <v>31</v>
      </c>
      <c r="K78" s="49" t="s">
        <v>1</v>
      </c>
      <c r="L78" s="49" t="s">
        <v>21</v>
      </c>
      <c r="M78" s="49" t="s">
        <v>22</v>
      </c>
      <c r="N78" s="49" t="s">
        <v>20</v>
      </c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s="49" customFormat="1" ht="21.2" customHeight="1" x14ac:dyDescent="0.25">
      <c r="A79" s="48"/>
      <c r="B79" s="21">
        <v>1</v>
      </c>
      <c r="C79" s="44">
        <f>D4</f>
        <v>42736</v>
      </c>
      <c r="D79" s="23"/>
      <c r="E79" s="24"/>
      <c r="F79" s="25"/>
      <c r="G79" s="26"/>
      <c r="H79" s="22" t="str">
        <f>IF(K79&lt;&gt;FALSE,G79-PLANILHA!$D$6,"")</f>
        <v/>
      </c>
      <c r="I79" s="45" t="str">
        <f>IF(K79&lt;&gt;FALSE,G79-PLANILHA!$D$6,"")</f>
        <v/>
      </c>
      <c r="J79" s="23"/>
      <c r="K79" s="49" t="b">
        <f t="shared" ref="K79:K142" si="14">IF(AND(ISNUMBER(C79),ISNUMBER(G79)),UPPER(TEXT(C79,"MMM/AA")),FALSE)</f>
        <v>0</v>
      </c>
      <c r="L79" s="65">
        <f t="shared" ref="L79:L142" si="15">DATE(YEAR(C79),MONTH(C79),DAY(C79)-WEEKDAY(C79)+1)</f>
        <v>42736</v>
      </c>
      <c r="M79" s="65">
        <f>L79+6</f>
        <v>42742</v>
      </c>
      <c r="N79" s="55" t="str">
        <f>IF(K79&lt;&gt;FALSE,TEXT(L79,"DD/MMM")&amp;" a "&amp;TEXT(M79,"DD/MMM"),"")</f>
        <v/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s="49" customFormat="1" ht="21.2" customHeight="1" x14ac:dyDescent="0.25">
      <c r="A80" s="48"/>
      <c r="B80" s="21">
        <v>2</v>
      </c>
      <c r="C80" s="44">
        <f>C79+1</f>
        <v>42737</v>
      </c>
      <c r="D80" s="23"/>
      <c r="E80" s="24"/>
      <c r="F80" s="25"/>
      <c r="G80" s="26"/>
      <c r="H80" s="22" t="str">
        <f t="shared" ref="H80:H143" si="16">IF(K80&lt;&gt;FALSE,G80-G79,"")</f>
        <v/>
      </c>
      <c r="I80" s="45" t="str">
        <f>IF(K80&lt;&gt;FALSE,G80-PLANILHA!$D$6,"")</f>
        <v/>
      </c>
      <c r="J80" s="23"/>
      <c r="K80" s="49" t="b">
        <f t="shared" si="14"/>
        <v>0</v>
      </c>
      <c r="L80" s="65">
        <f t="shared" si="15"/>
        <v>42736</v>
      </c>
      <c r="M80" s="65">
        <f t="shared" ref="M80:M143" si="17">L80+6</f>
        <v>42742</v>
      </c>
      <c r="N80" s="55" t="str">
        <f t="shared" ref="N80:N143" si="18">IF(K80&lt;&gt;FALSE,TEXT(L80,"DD/MMM")&amp;" a "&amp;TEXT(M80,"DD/MMM"),"")</f>
        <v/>
      </c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s="49" customFormat="1" ht="21.2" customHeight="1" x14ac:dyDescent="0.25">
      <c r="A81" s="48"/>
      <c r="B81" s="21">
        <v>3</v>
      </c>
      <c r="C81" s="44">
        <f t="shared" ref="C81:C144" si="19">C80+1</f>
        <v>42738</v>
      </c>
      <c r="D81" s="23"/>
      <c r="E81" s="24"/>
      <c r="F81" s="25"/>
      <c r="G81" s="26"/>
      <c r="H81" s="22" t="str">
        <f t="shared" si="16"/>
        <v/>
      </c>
      <c r="I81" s="45" t="str">
        <f>IF(K81&lt;&gt;FALSE,G81-PLANILHA!$D$6,"")</f>
        <v/>
      </c>
      <c r="J81" s="23"/>
      <c r="K81" s="49" t="b">
        <f t="shared" si="14"/>
        <v>0</v>
      </c>
      <c r="L81" s="65">
        <f t="shared" si="15"/>
        <v>42736</v>
      </c>
      <c r="M81" s="65">
        <f t="shared" si="17"/>
        <v>42742</v>
      </c>
      <c r="N81" s="55" t="str">
        <f t="shared" si="18"/>
        <v/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s="49" customFormat="1" ht="21.2" customHeight="1" x14ac:dyDescent="0.25">
      <c r="A82" s="48"/>
      <c r="B82" s="21">
        <v>4</v>
      </c>
      <c r="C82" s="44">
        <f t="shared" si="19"/>
        <v>42739</v>
      </c>
      <c r="D82" s="23"/>
      <c r="E82" s="24"/>
      <c r="F82" s="25"/>
      <c r="G82" s="26"/>
      <c r="H82" s="22" t="str">
        <f t="shared" si="16"/>
        <v/>
      </c>
      <c r="I82" s="45" t="str">
        <f>IF(K82&lt;&gt;FALSE,G82-PLANILHA!$D$6,"")</f>
        <v/>
      </c>
      <c r="J82" s="23"/>
      <c r="K82" s="49" t="b">
        <f t="shared" si="14"/>
        <v>0</v>
      </c>
      <c r="L82" s="65">
        <f t="shared" si="15"/>
        <v>42736</v>
      </c>
      <c r="M82" s="65">
        <f t="shared" si="17"/>
        <v>42742</v>
      </c>
      <c r="N82" s="55" t="str">
        <f t="shared" si="18"/>
        <v/>
      </c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s="49" customFormat="1" ht="21.2" customHeight="1" x14ac:dyDescent="0.25">
      <c r="A83" s="48"/>
      <c r="B83" s="21">
        <v>5</v>
      </c>
      <c r="C83" s="44">
        <f t="shared" si="19"/>
        <v>42740</v>
      </c>
      <c r="D83" s="23"/>
      <c r="E83" s="24"/>
      <c r="F83" s="25"/>
      <c r="G83" s="26"/>
      <c r="H83" s="22" t="str">
        <f t="shared" si="16"/>
        <v/>
      </c>
      <c r="I83" s="45" t="str">
        <f>IF(K83&lt;&gt;FALSE,G83-PLANILHA!$D$6,"")</f>
        <v/>
      </c>
      <c r="J83" s="23"/>
      <c r="K83" s="49" t="b">
        <f t="shared" si="14"/>
        <v>0</v>
      </c>
      <c r="L83" s="65">
        <f t="shared" si="15"/>
        <v>42736</v>
      </c>
      <c r="M83" s="65">
        <f t="shared" si="17"/>
        <v>42742</v>
      </c>
      <c r="N83" s="55" t="str">
        <f t="shared" si="18"/>
        <v/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s="49" customFormat="1" ht="21.2" customHeight="1" x14ac:dyDescent="0.25">
      <c r="A84" s="48"/>
      <c r="B84" s="21">
        <v>6</v>
      </c>
      <c r="C84" s="44">
        <f t="shared" si="19"/>
        <v>42741</v>
      </c>
      <c r="D84" s="23"/>
      <c r="E84" s="24"/>
      <c r="F84" s="25"/>
      <c r="G84" s="26"/>
      <c r="H84" s="22" t="str">
        <f t="shared" si="16"/>
        <v/>
      </c>
      <c r="I84" s="45" t="str">
        <f>IF(K84&lt;&gt;FALSE,G84-PLANILHA!$D$6,"")</f>
        <v/>
      </c>
      <c r="J84" s="23"/>
      <c r="K84" s="49" t="b">
        <f t="shared" si="14"/>
        <v>0</v>
      </c>
      <c r="L84" s="65">
        <f t="shared" si="15"/>
        <v>42736</v>
      </c>
      <c r="M84" s="65">
        <f t="shared" si="17"/>
        <v>42742</v>
      </c>
      <c r="N84" s="55" t="str">
        <f t="shared" si="18"/>
        <v/>
      </c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s="49" customFormat="1" ht="21.2" customHeight="1" x14ac:dyDescent="0.25">
      <c r="A85" s="48"/>
      <c r="B85" s="21">
        <v>7</v>
      </c>
      <c r="C85" s="44">
        <f t="shared" si="19"/>
        <v>42742</v>
      </c>
      <c r="D85" s="23"/>
      <c r="E85" s="24"/>
      <c r="F85" s="25"/>
      <c r="G85" s="26"/>
      <c r="H85" s="22" t="str">
        <f t="shared" si="16"/>
        <v/>
      </c>
      <c r="I85" s="45" t="str">
        <f>IF(K85&lt;&gt;FALSE,G85-PLANILHA!$D$6,"")</f>
        <v/>
      </c>
      <c r="J85" s="23"/>
      <c r="K85" s="49" t="b">
        <f t="shared" si="14"/>
        <v>0</v>
      </c>
      <c r="L85" s="65">
        <f t="shared" si="15"/>
        <v>42736</v>
      </c>
      <c r="M85" s="65">
        <f t="shared" si="17"/>
        <v>42742</v>
      </c>
      <c r="N85" s="55" t="str">
        <f t="shared" si="18"/>
        <v/>
      </c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s="49" customFormat="1" ht="21.2" customHeight="1" x14ac:dyDescent="0.25">
      <c r="A86" s="48"/>
      <c r="B86" s="21">
        <v>8</v>
      </c>
      <c r="C86" s="44">
        <f t="shared" si="19"/>
        <v>42743</v>
      </c>
      <c r="D86" s="23"/>
      <c r="E86" s="24"/>
      <c r="F86" s="25"/>
      <c r="G86" s="26"/>
      <c r="H86" s="22" t="str">
        <f t="shared" si="16"/>
        <v/>
      </c>
      <c r="I86" s="45" t="str">
        <f>IF(K86&lt;&gt;FALSE,G86-PLANILHA!$D$6,"")</f>
        <v/>
      </c>
      <c r="J86" s="23"/>
      <c r="K86" s="49" t="b">
        <f t="shared" si="14"/>
        <v>0</v>
      </c>
      <c r="L86" s="65">
        <f t="shared" si="15"/>
        <v>42743</v>
      </c>
      <c r="M86" s="65">
        <f t="shared" si="17"/>
        <v>42749</v>
      </c>
      <c r="N86" s="55" t="str">
        <f t="shared" si="18"/>
        <v/>
      </c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s="49" customFormat="1" ht="21.2" customHeight="1" x14ac:dyDescent="0.25">
      <c r="A87" s="48"/>
      <c r="B87" s="21">
        <v>9</v>
      </c>
      <c r="C87" s="44">
        <f t="shared" si="19"/>
        <v>42744</v>
      </c>
      <c r="D87" s="23"/>
      <c r="E87" s="24"/>
      <c r="F87" s="25"/>
      <c r="G87" s="26"/>
      <c r="H87" s="22" t="str">
        <f t="shared" si="16"/>
        <v/>
      </c>
      <c r="I87" s="45" t="str">
        <f>IF(K87&lt;&gt;FALSE,G87-PLANILHA!$D$6,"")</f>
        <v/>
      </c>
      <c r="J87" s="23"/>
      <c r="K87" s="49" t="b">
        <f t="shared" si="14"/>
        <v>0</v>
      </c>
      <c r="L87" s="65">
        <f t="shared" si="15"/>
        <v>42743</v>
      </c>
      <c r="M87" s="65">
        <f t="shared" si="17"/>
        <v>42749</v>
      </c>
      <c r="N87" s="55" t="str">
        <f t="shared" si="18"/>
        <v/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s="49" customFormat="1" ht="21.2" customHeight="1" x14ac:dyDescent="0.25">
      <c r="A88" s="48"/>
      <c r="B88" s="21">
        <v>10</v>
      </c>
      <c r="C88" s="44">
        <f t="shared" si="19"/>
        <v>42745</v>
      </c>
      <c r="D88" s="23"/>
      <c r="E88" s="24"/>
      <c r="F88" s="25"/>
      <c r="G88" s="26"/>
      <c r="H88" s="22" t="str">
        <f t="shared" si="16"/>
        <v/>
      </c>
      <c r="I88" s="45" t="str">
        <f>IF(K88&lt;&gt;FALSE,G88-PLANILHA!$D$6,"")</f>
        <v/>
      </c>
      <c r="J88" s="23"/>
      <c r="K88" s="49" t="b">
        <f t="shared" si="14"/>
        <v>0</v>
      </c>
      <c r="L88" s="65">
        <f t="shared" si="15"/>
        <v>42743</v>
      </c>
      <c r="M88" s="65">
        <f t="shared" si="17"/>
        <v>42749</v>
      </c>
      <c r="N88" s="55" t="str">
        <f t="shared" si="18"/>
        <v/>
      </c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s="49" customFormat="1" ht="21.2" customHeight="1" x14ac:dyDescent="0.25">
      <c r="A89" s="48"/>
      <c r="B89" s="21">
        <v>11</v>
      </c>
      <c r="C89" s="44">
        <f t="shared" si="19"/>
        <v>42746</v>
      </c>
      <c r="D89" s="23"/>
      <c r="E89" s="24"/>
      <c r="F89" s="25"/>
      <c r="G89" s="26"/>
      <c r="H89" s="22" t="str">
        <f t="shared" si="16"/>
        <v/>
      </c>
      <c r="I89" s="45" t="str">
        <f>IF(K89&lt;&gt;FALSE,G89-PLANILHA!$D$6,"")</f>
        <v/>
      </c>
      <c r="J89" s="23"/>
      <c r="K89" s="49" t="b">
        <f t="shared" si="14"/>
        <v>0</v>
      </c>
      <c r="L89" s="65">
        <f t="shared" si="15"/>
        <v>42743</v>
      </c>
      <c r="M89" s="65">
        <f t="shared" si="17"/>
        <v>42749</v>
      </c>
      <c r="N89" s="55" t="str">
        <f t="shared" si="18"/>
        <v/>
      </c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s="49" customFormat="1" ht="21.2" customHeight="1" x14ac:dyDescent="0.25">
      <c r="A90" s="48"/>
      <c r="B90" s="21">
        <v>12</v>
      </c>
      <c r="C90" s="44">
        <f t="shared" si="19"/>
        <v>42747</v>
      </c>
      <c r="D90" s="23"/>
      <c r="E90" s="24"/>
      <c r="F90" s="25"/>
      <c r="G90" s="26"/>
      <c r="H90" s="22" t="str">
        <f t="shared" si="16"/>
        <v/>
      </c>
      <c r="I90" s="45" t="str">
        <f>IF(K90&lt;&gt;FALSE,G90-PLANILHA!$D$6,"")</f>
        <v/>
      </c>
      <c r="J90" s="23"/>
      <c r="K90" s="49" t="b">
        <f t="shared" si="14"/>
        <v>0</v>
      </c>
      <c r="L90" s="65">
        <f t="shared" si="15"/>
        <v>42743</v>
      </c>
      <c r="M90" s="65">
        <f t="shared" si="17"/>
        <v>42749</v>
      </c>
      <c r="N90" s="55" t="str">
        <f t="shared" si="18"/>
        <v/>
      </c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s="49" customFormat="1" ht="21.2" customHeight="1" x14ac:dyDescent="0.25">
      <c r="A91" s="48"/>
      <c r="B91" s="21">
        <v>13</v>
      </c>
      <c r="C91" s="44">
        <f t="shared" si="19"/>
        <v>42748</v>
      </c>
      <c r="D91" s="23"/>
      <c r="E91" s="24"/>
      <c r="F91" s="25"/>
      <c r="G91" s="26"/>
      <c r="H91" s="22" t="str">
        <f t="shared" si="16"/>
        <v/>
      </c>
      <c r="I91" s="45" t="str">
        <f>IF(K91&lt;&gt;FALSE,G91-PLANILHA!$D$6,"")</f>
        <v/>
      </c>
      <c r="J91" s="23"/>
      <c r="K91" s="49" t="b">
        <f t="shared" si="14"/>
        <v>0</v>
      </c>
      <c r="L91" s="65">
        <f t="shared" si="15"/>
        <v>42743</v>
      </c>
      <c r="M91" s="65">
        <f t="shared" si="17"/>
        <v>42749</v>
      </c>
      <c r="N91" s="55" t="str">
        <f t="shared" si="18"/>
        <v/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s="49" customFormat="1" ht="21.2" customHeight="1" x14ac:dyDescent="0.25">
      <c r="A92" s="48"/>
      <c r="B92" s="21">
        <v>14</v>
      </c>
      <c r="C92" s="44">
        <f t="shared" si="19"/>
        <v>42749</v>
      </c>
      <c r="D92" s="23"/>
      <c r="E92" s="24"/>
      <c r="F92" s="25"/>
      <c r="G92" s="26"/>
      <c r="H92" s="22" t="str">
        <f t="shared" si="16"/>
        <v/>
      </c>
      <c r="I92" s="45" t="str">
        <f>IF(K92&lt;&gt;FALSE,G92-PLANILHA!$D$6,"")</f>
        <v/>
      </c>
      <c r="J92" s="23"/>
      <c r="K92" s="49" t="b">
        <f t="shared" si="14"/>
        <v>0</v>
      </c>
      <c r="L92" s="65">
        <f t="shared" si="15"/>
        <v>42743</v>
      </c>
      <c r="M92" s="65">
        <f t="shared" si="17"/>
        <v>42749</v>
      </c>
      <c r="N92" s="55" t="str">
        <f t="shared" si="18"/>
        <v/>
      </c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s="49" customFormat="1" ht="21.2" customHeight="1" x14ac:dyDescent="0.25">
      <c r="A93" s="48"/>
      <c r="B93" s="21">
        <v>15</v>
      </c>
      <c r="C93" s="44">
        <f t="shared" si="19"/>
        <v>42750</v>
      </c>
      <c r="D93" s="23"/>
      <c r="E93" s="24"/>
      <c r="F93" s="25"/>
      <c r="G93" s="26"/>
      <c r="H93" s="22" t="str">
        <f t="shared" si="16"/>
        <v/>
      </c>
      <c r="I93" s="45" t="str">
        <f>IF(K93&lt;&gt;FALSE,G93-PLANILHA!$D$6,"")</f>
        <v/>
      </c>
      <c r="J93" s="23"/>
      <c r="K93" s="49" t="b">
        <f t="shared" si="14"/>
        <v>0</v>
      </c>
      <c r="L93" s="65">
        <f t="shared" si="15"/>
        <v>42750</v>
      </c>
      <c r="M93" s="65">
        <f t="shared" si="17"/>
        <v>42756</v>
      </c>
      <c r="N93" s="55" t="str">
        <f t="shared" si="18"/>
        <v/>
      </c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s="49" customFormat="1" ht="21.2" customHeight="1" x14ac:dyDescent="0.25">
      <c r="A94" s="48"/>
      <c r="B94" s="21">
        <v>16</v>
      </c>
      <c r="C94" s="44">
        <f t="shared" si="19"/>
        <v>42751</v>
      </c>
      <c r="D94" s="23"/>
      <c r="E94" s="24"/>
      <c r="F94" s="25"/>
      <c r="G94" s="26"/>
      <c r="H94" s="22" t="str">
        <f t="shared" si="16"/>
        <v/>
      </c>
      <c r="I94" s="45" t="str">
        <f>IF(K94&lt;&gt;FALSE,G94-PLANILHA!$D$6,"")</f>
        <v/>
      </c>
      <c r="J94" s="23"/>
      <c r="K94" s="49" t="b">
        <f t="shared" si="14"/>
        <v>0</v>
      </c>
      <c r="L94" s="65">
        <f t="shared" si="15"/>
        <v>42750</v>
      </c>
      <c r="M94" s="65">
        <f t="shared" si="17"/>
        <v>42756</v>
      </c>
      <c r="N94" s="55" t="str">
        <f t="shared" si="18"/>
        <v/>
      </c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s="49" customFormat="1" ht="21.2" customHeight="1" x14ac:dyDescent="0.25">
      <c r="A95" s="48"/>
      <c r="B95" s="21">
        <v>17</v>
      </c>
      <c r="C95" s="44">
        <f t="shared" si="19"/>
        <v>42752</v>
      </c>
      <c r="D95" s="23"/>
      <c r="E95" s="24"/>
      <c r="F95" s="25"/>
      <c r="G95" s="26"/>
      <c r="H95" s="22" t="str">
        <f t="shared" si="16"/>
        <v/>
      </c>
      <c r="I95" s="45" t="str">
        <f>IF(K95&lt;&gt;FALSE,G95-PLANILHA!$D$6,"")</f>
        <v/>
      </c>
      <c r="J95" s="23"/>
      <c r="K95" s="49" t="b">
        <f t="shared" si="14"/>
        <v>0</v>
      </c>
      <c r="L95" s="65">
        <f t="shared" si="15"/>
        <v>42750</v>
      </c>
      <c r="M95" s="65">
        <f t="shared" si="17"/>
        <v>42756</v>
      </c>
      <c r="N95" s="55" t="str">
        <f t="shared" si="18"/>
        <v/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s="49" customFormat="1" ht="21.2" customHeight="1" x14ac:dyDescent="0.25">
      <c r="A96" s="48"/>
      <c r="B96" s="21">
        <v>18</v>
      </c>
      <c r="C96" s="44">
        <f t="shared" si="19"/>
        <v>42753</v>
      </c>
      <c r="D96" s="23"/>
      <c r="E96" s="24"/>
      <c r="F96" s="25"/>
      <c r="G96" s="26"/>
      <c r="H96" s="22" t="str">
        <f t="shared" si="16"/>
        <v/>
      </c>
      <c r="I96" s="45" t="str">
        <f>IF(K96&lt;&gt;FALSE,G96-PLANILHA!$D$6,"")</f>
        <v/>
      </c>
      <c r="J96" s="23"/>
      <c r="K96" s="49" t="b">
        <f t="shared" si="14"/>
        <v>0</v>
      </c>
      <c r="L96" s="65">
        <f t="shared" si="15"/>
        <v>42750</v>
      </c>
      <c r="M96" s="65">
        <f t="shared" si="17"/>
        <v>42756</v>
      </c>
      <c r="N96" s="55" t="str">
        <f t="shared" si="18"/>
        <v/>
      </c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s="49" customFormat="1" ht="21.2" customHeight="1" x14ac:dyDescent="0.25">
      <c r="A97" s="48"/>
      <c r="B97" s="21">
        <v>19</v>
      </c>
      <c r="C97" s="44">
        <f t="shared" si="19"/>
        <v>42754</v>
      </c>
      <c r="D97" s="23"/>
      <c r="E97" s="24"/>
      <c r="F97" s="25"/>
      <c r="G97" s="26"/>
      <c r="H97" s="22" t="str">
        <f t="shared" si="16"/>
        <v/>
      </c>
      <c r="I97" s="45" t="str">
        <f>IF(K97&lt;&gt;FALSE,G97-PLANILHA!$D$6,"")</f>
        <v/>
      </c>
      <c r="J97" s="23"/>
      <c r="K97" s="49" t="b">
        <f t="shared" si="14"/>
        <v>0</v>
      </c>
      <c r="L97" s="65">
        <f t="shared" si="15"/>
        <v>42750</v>
      </c>
      <c r="M97" s="65">
        <f t="shared" si="17"/>
        <v>42756</v>
      </c>
      <c r="N97" s="55" t="str">
        <f t="shared" si="18"/>
        <v/>
      </c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s="49" customFormat="1" ht="21.2" customHeight="1" x14ac:dyDescent="0.25">
      <c r="A98" s="48"/>
      <c r="B98" s="21">
        <v>20</v>
      </c>
      <c r="C98" s="44">
        <f t="shared" si="19"/>
        <v>42755</v>
      </c>
      <c r="D98" s="23"/>
      <c r="E98" s="24"/>
      <c r="F98" s="25"/>
      <c r="G98" s="26"/>
      <c r="H98" s="22" t="str">
        <f t="shared" si="16"/>
        <v/>
      </c>
      <c r="I98" s="45" t="str">
        <f>IF(K98&lt;&gt;FALSE,G98-PLANILHA!$D$6,"")</f>
        <v/>
      </c>
      <c r="J98" s="23"/>
      <c r="K98" s="49" t="b">
        <f t="shared" si="14"/>
        <v>0</v>
      </c>
      <c r="L98" s="65">
        <f t="shared" si="15"/>
        <v>42750</v>
      </c>
      <c r="M98" s="65">
        <f t="shared" si="17"/>
        <v>42756</v>
      </c>
      <c r="N98" s="55" t="str">
        <f t="shared" si="18"/>
        <v/>
      </c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s="49" customFormat="1" ht="21.2" customHeight="1" x14ac:dyDescent="0.25">
      <c r="A99" s="48"/>
      <c r="B99" s="21">
        <v>21</v>
      </c>
      <c r="C99" s="44">
        <f t="shared" si="19"/>
        <v>42756</v>
      </c>
      <c r="D99" s="23"/>
      <c r="E99" s="24"/>
      <c r="F99" s="25"/>
      <c r="G99" s="26"/>
      <c r="H99" s="22" t="str">
        <f t="shared" si="16"/>
        <v/>
      </c>
      <c r="I99" s="45" t="str">
        <f>IF(K99&lt;&gt;FALSE,G99-PLANILHA!$D$6,"")</f>
        <v/>
      </c>
      <c r="J99" s="23"/>
      <c r="K99" s="49" t="b">
        <f t="shared" si="14"/>
        <v>0</v>
      </c>
      <c r="L99" s="65">
        <f t="shared" si="15"/>
        <v>42750</v>
      </c>
      <c r="M99" s="65">
        <f t="shared" si="17"/>
        <v>42756</v>
      </c>
      <c r="N99" s="55" t="str">
        <f t="shared" si="18"/>
        <v/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s="49" customFormat="1" ht="21.2" customHeight="1" x14ac:dyDescent="0.25">
      <c r="A100" s="48"/>
      <c r="B100" s="21">
        <v>22</v>
      </c>
      <c r="C100" s="44">
        <f t="shared" si="19"/>
        <v>42757</v>
      </c>
      <c r="D100" s="23"/>
      <c r="E100" s="24"/>
      <c r="F100" s="25"/>
      <c r="G100" s="26"/>
      <c r="H100" s="22" t="str">
        <f t="shared" si="16"/>
        <v/>
      </c>
      <c r="I100" s="45" t="str">
        <f>IF(K100&lt;&gt;FALSE,G100-PLANILHA!$D$6,"")</f>
        <v/>
      </c>
      <c r="J100" s="23"/>
      <c r="K100" s="49" t="b">
        <f t="shared" si="14"/>
        <v>0</v>
      </c>
      <c r="L100" s="65">
        <f t="shared" si="15"/>
        <v>42757</v>
      </c>
      <c r="M100" s="65">
        <f t="shared" si="17"/>
        <v>42763</v>
      </c>
      <c r="N100" s="55" t="str">
        <f t="shared" si="18"/>
        <v/>
      </c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s="49" customFormat="1" ht="21.2" customHeight="1" x14ac:dyDescent="0.25">
      <c r="A101" s="48"/>
      <c r="B101" s="21">
        <v>23</v>
      </c>
      <c r="C101" s="44">
        <f t="shared" si="19"/>
        <v>42758</v>
      </c>
      <c r="D101" s="23"/>
      <c r="E101" s="24"/>
      <c r="F101" s="25"/>
      <c r="G101" s="26"/>
      <c r="H101" s="22" t="str">
        <f t="shared" si="16"/>
        <v/>
      </c>
      <c r="I101" s="45" t="str">
        <f>IF(K101&lt;&gt;FALSE,G101-PLANILHA!$D$6,"")</f>
        <v/>
      </c>
      <c r="J101" s="23"/>
      <c r="K101" s="49" t="b">
        <f t="shared" si="14"/>
        <v>0</v>
      </c>
      <c r="L101" s="65">
        <f t="shared" si="15"/>
        <v>42757</v>
      </c>
      <c r="M101" s="65">
        <f t="shared" si="17"/>
        <v>42763</v>
      </c>
      <c r="N101" s="55" t="str">
        <f t="shared" si="18"/>
        <v/>
      </c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s="49" customFormat="1" ht="21.2" customHeight="1" x14ac:dyDescent="0.25">
      <c r="A102" s="48"/>
      <c r="B102" s="21">
        <v>24</v>
      </c>
      <c r="C102" s="44">
        <f t="shared" si="19"/>
        <v>42759</v>
      </c>
      <c r="D102" s="23"/>
      <c r="E102" s="24"/>
      <c r="F102" s="25"/>
      <c r="G102" s="26"/>
      <c r="H102" s="22" t="str">
        <f t="shared" si="16"/>
        <v/>
      </c>
      <c r="I102" s="45" t="str">
        <f>IF(K102&lt;&gt;FALSE,G102-PLANILHA!$D$6,"")</f>
        <v/>
      </c>
      <c r="J102" s="23"/>
      <c r="K102" s="49" t="b">
        <f t="shared" si="14"/>
        <v>0</v>
      </c>
      <c r="L102" s="65">
        <f t="shared" si="15"/>
        <v>42757</v>
      </c>
      <c r="M102" s="65">
        <f t="shared" si="17"/>
        <v>42763</v>
      </c>
      <c r="N102" s="55" t="str">
        <f t="shared" si="18"/>
        <v/>
      </c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s="49" customFormat="1" ht="21.2" customHeight="1" x14ac:dyDescent="0.25">
      <c r="A103" s="48"/>
      <c r="B103" s="21">
        <v>25</v>
      </c>
      <c r="C103" s="44">
        <f t="shared" si="19"/>
        <v>42760</v>
      </c>
      <c r="D103" s="23"/>
      <c r="E103" s="24"/>
      <c r="F103" s="25"/>
      <c r="G103" s="26"/>
      <c r="H103" s="22" t="str">
        <f t="shared" si="16"/>
        <v/>
      </c>
      <c r="I103" s="45" t="str">
        <f>IF(K103&lt;&gt;FALSE,G103-PLANILHA!$D$6,"")</f>
        <v/>
      </c>
      <c r="J103" s="23"/>
      <c r="K103" s="49" t="b">
        <f t="shared" si="14"/>
        <v>0</v>
      </c>
      <c r="L103" s="65">
        <f t="shared" si="15"/>
        <v>42757</v>
      </c>
      <c r="M103" s="65">
        <f t="shared" si="17"/>
        <v>42763</v>
      </c>
      <c r="N103" s="55" t="str">
        <f t="shared" si="18"/>
        <v/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s="49" customFormat="1" ht="21.2" customHeight="1" x14ac:dyDescent="0.25">
      <c r="A104" s="48"/>
      <c r="B104" s="21">
        <v>26</v>
      </c>
      <c r="C104" s="44">
        <f t="shared" si="19"/>
        <v>42761</v>
      </c>
      <c r="D104" s="23"/>
      <c r="E104" s="24"/>
      <c r="F104" s="25"/>
      <c r="G104" s="26"/>
      <c r="H104" s="22" t="str">
        <f t="shared" si="16"/>
        <v/>
      </c>
      <c r="I104" s="45" t="str">
        <f>IF(K104&lt;&gt;FALSE,G104-PLANILHA!$D$6,"")</f>
        <v/>
      </c>
      <c r="J104" s="23"/>
      <c r="K104" s="49" t="b">
        <f t="shared" si="14"/>
        <v>0</v>
      </c>
      <c r="L104" s="65">
        <f t="shared" si="15"/>
        <v>42757</v>
      </c>
      <c r="M104" s="65">
        <f t="shared" si="17"/>
        <v>42763</v>
      </c>
      <c r="N104" s="55" t="str">
        <f t="shared" si="18"/>
        <v/>
      </c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s="49" customFormat="1" ht="21.2" customHeight="1" x14ac:dyDescent="0.25">
      <c r="A105" s="48"/>
      <c r="B105" s="21">
        <v>27</v>
      </c>
      <c r="C105" s="44">
        <f t="shared" si="19"/>
        <v>42762</v>
      </c>
      <c r="D105" s="23"/>
      <c r="E105" s="24"/>
      <c r="F105" s="25"/>
      <c r="G105" s="26"/>
      <c r="H105" s="22" t="str">
        <f t="shared" si="16"/>
        <v/>
      </c>
      <c r="I105" s="45" t="str">
        <f>IF(K105&lt;&gt;FALSE,G105-PLANILHA!$D$6,"")</f>
        <v/>
      </c>
      <c r="J105" s="23"/>
      <c r="K105" s="49" t="b">
        <f t="shared" si="14"/>
        <v>0</v>
      </c>
      <c r="L105" s="65">
        <f t="shared" si="15"/>
        <v>42757</v>
      </c>
      <c r="M105" s="65">
        <f t="shared" si="17"/>
        <v>42763</v>
      </c>
      <c r="N105" s="55" t="str">
        <f t="shared" si="18"/>
        <v/>
      </c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s="49" customFormat="1" ht="21.2" customHeight="1" x14ac:dyDescent="0.25">
      <c r="A106" s="48"/>
      <c r="B106" s="21">
        <v>28</v>
      </c>
      <c r="C106" s="44">
        <f t="shared" si="19"/>
        <v>42763</v>
      </c>
      <c r="D106" s="23"/>
      <c r="E106" s="24"/>
      <c r="F106" s="25"/>
      <c r="G106" s="26"/>
      <c r="H106" s="22" t="str">
        <f t="shared" si="16"/>
        <v/>
      </c>
      <c r="I106" s="45" t="str">
        <f>IF(K106&lt;&gt;FALSE,G106-PLANILHA!$D$6,"")</f>
        <v/>
      </c>
      <c r="J106" s="23"/>
      <c r="K106" s="49" t="b">
        <f t="shared" si="14"/>
        <v>0</v>
      </c>
      <c r="L106" s="65">
        <f t="shared" si="15"/>
        <v>42757</v>
      </c>
      <c r="M106" s="65">
        <f t="shared" si="17"/>
        <v>42763</v>
      </c>
      <c r="N106" s="55" t="str">
        <f t="shared" si="18"/>
        <v/>
      </c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s="49" customFormat="1" ht="21.2" customHeight="1" x14ac:dyDescent="0.25">
      <c r="A107" s="48"/>
      <c r="B107" s="21">
        <v>29</v>
      </c>
      <c r="C107" s="44">
        <f t="shared" si="19"/>
        <v>42764</v>
      </c>
      <c r="D107" s="23"/>
      <c r="E107" s="24"/>
      <c r="F107" s="25"/>
      <c r="G107" s="26"/>
      <c r="H107" s="22" t="str">
        <f t="shared" si="16"/>
        <v/>
      </c>
      <c r="I107" s="45" t="str">
        <f>IF(K107&lt;&gt;FALSE,G107-PLANILHA!$D$6,"")</f>
        <v/>
      </c>
      <c r="J107" s="23"/>
      <c r="K107" s="49" t="b">
        <f t="shared" si="14"/>
        <v>0</v>
      </c>
      <c r="L107" s="65">
        <f t="shared" si="15"/>
        <v>42764</v>
      </c>
      <c r="M107" s="65">
        <f t="shared" si="17"/>
        <v>42770</v>
      </c>
      <c r="N107" s="55" t="str">
        <f t="shared" si="18"/>
        <v/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s="49" customFormat="1" ht="21.2" customHeight="1" x14ac:dyDescent="0.25">
      <c r="A108" s="48"/>
      <c r="B108" s="21">
        <v>30</v>
      </c>
      <c r="C108" s="44">
        <f t="shared" si="19"/>
        <v>42765</v>
      </c>
      <c r="D108" s="23"/>
      <c r="E108" s="24"/>
      <c r="F108" s="25"/>
      <c r="G108" s="26"/>
      <c r="H108" s="22" t="str">
        <f t="shared" si="16"/>
        <v/>
      </c>
      <c r="I108" s="45" t="str">
        <f>IF(K108&lt;&gt;FALSE,G108-PLANILHA!$D$6,"")</f>
        <v/>
      </c>
      <c r="J108" s="23"/>
      <c r="K108" s="49" t="b">
        <f t="shared" si="14"/>
        <v>0</v>
      </c>
      <c r="L108" s="65">
        <f t="shared" si="15"/>
        <v>42764</v>
      </c>
      <c r="M108" s="65">
        <f t="shared" si="17"/>
        <v>42770</v>
      </c>
      <c r="N108" s="55" t="str">
        <f t="shared" si="18"/>
        <v/>
      </c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s="49" customFormat="1" ht="21.2" customHeight="1" x14ac:dyDescent="0.25">
      <c r="A109" s="48"/>
      <c r="B109" s="21">
        <v>31</v>
      </c>
      <c r="C109" s="44">
        <f t="shared" si="19"/>
        <v>42766</v>
      </c>
      <c r="D109" s="23"/>
      <c r="E109" s="24"/>
      <c r="F109" s="25"/>
      <c r="G109" s="26"/>
      <c r="H109" s="22" t="str">
        <f t="shared" si="16"/>
        <v/>
      </c>
      <c r="I109" s="45" t="str">
        <f>IF(K109&lt;&gt;FALSE,G109-PLANILHA!$D$6,"")</f>
        <v/>
      </c>
      <c r="J109" s="23"/>
      <c r="K109" s="49" t="b">
        <f t="shared" si="14"/>
        <v>0</v>
      </c>
      <c r="L109" s="65">
        <f t="shared" si="15"/>
        <v>42764</v>
      </c>
      <c r="M109" s="65">
        <f t="shared" si="17"/>
        <v>42770</v>
      </c>
      <c r="N109" s="55" t="str">
        <f t="shared" si="18"/>
        <v/>
      </c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s="49" customFormat="1" ht="21.2" customHeight="1" x14ac:dyDescent="0.25">
      <c r="A110" s="48"/>
      <c r="B110" s="21">
        <v>32</v>
      </c>
      <c r="C110" s="44">
        <f t="shared" si="19"/>
        <v>42767</v>
      </c>
      <c r="D110" s="23"/>
      <c r="E110" s="24"/>
      <c r="F110" s="25"/>
      <c r="G110" s="26"/>
      <c r="H110" s="22" t="str">
        <f t="shared" si="16"/>
        <v/>
      </c>
      <c r="I110" s="45" t="str">
        <f>IF(K110&lt;&gt;FALSE,G110-PLANILHA!$D$6,"")</f>
        <v/>
      </c>
      <c r="J110" s="23"/>
      <c r="K110" s="49" t="b">
        <f t="shared" si="14"/>
        <v>0</v>
      </c>
      <c r="L110" s="65">
        <f t="shared" si="15"/>
        <v>42764</v>
      </c>
      <c r="M110" s="65">
        <f t="shared" si="17"/>
        <v>42770</v>
      </c>
      <c r="N110" s="55" t="str">
        <f t="shared" si="18"/>
        <v/>
      </c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s="49" customFormat="1" ht="21.2" customHeight="1" x14ac:dyDescent="0.25">
      <c r="A111" s="48"/>
      <c r="B111" s="21">
        <v>33</v>
      </c>
      <c r="C111" s="44">
        <f t="shared" si="19"/>
        <v>42768</v>
      </c>
      <c r="D111" s="23"/>
      <c r="E111" s="24"/>
      <c r="F111" s="25"/>
      <c r="G111" s="26"/>
      <c r="H111" s="22" t="str">
        <f t="shared" si="16"/>
        <v/>
      </c>
      <c r="I111" s="45" t="str">
        <f>IF(K111&lt;&gt;FALSE,G111-PLANILHA!$D$6,"")</f>
        <v/>
      </c>
      <c r="J111" s="23"/>
      <c r="K111" s="49" t="b">
        <f t="shared" si="14"/>
        <v>0</v>
      </c>
      <c r="L111" s="65">
        <f t="shared" si="15"/>
        <v>42764</v>
      </c>
      <c r="M111" s="65">
        <f t="shared" si="17"/>
        <v>42770</v>
      </c>
      <c r="N111" s="55" t="str">
        <f t="shared" si="18"/>
        <v/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s="49" customFormat="1" ht="21.2" customHeight="1" x14ac:dyDescent="0.25">
      <c r="A112" s="48"/>
      <c r="B112" s="21">
        <v>34</v>
      </c>
      <c r="C112" s="44">
        <f t="shared" si="19"/>
        <v>42769</v>
      </c>
      <c r="D112" s="23"/>
      <c r="E112" s="24"/>
      <c r="F112" s="25"/>
      <c r="G112" s="26"/>
      <c r="H112" s="22" t="str">
        <f t="shared" si="16"/>
        <v/>
      </c>
      <c r="I112" s="45" t="str">
        <f>IF(K112&lt;&gt;FALSE,G112-PLANILHA!$D$6,"")</f>
        <v/>
      </c>
      <c r="J112" s="23"/>
      <c r="K112" s="49" t="b">
        <f t="shared" si="14"/>
        <v>0</v>
      </c>
      <c r="L112" s="65">
        <f t="shared" si="15"/>
        <v>42764</v>
      </c>
      <c r="M112" s="65">
        <f t="shared" si="17"/>
        <v>42770</v>
      </c>
      <c r="N112" s="55" t="str">
        <f t="shared" si="18"/>
        <v/>
      </c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s="49" customFormat="1" ht="21.2" customHeight="1" x14ac:dyDescent="0.25">
      <c r="A113" s="48"/>
      <c r="B113" s="21">
        <v>35</v>
      </c>
      <c r="C113" s="44">
        <f t="shared" si="19"/>
        <v>42770</v>
      </c>
      <c r="D113" s="23"/>
      <c r="E113" s="24"/>
      <c r="F113" s="25"/>
      <c r="G113" s="26"/>
      <c r="H113" s="22" t="str">
        <f t="shared" si="16"/>
        <v/>
      </c>
      <c r="I113" s="45" t="str">
        <f>IF(K113&lt;&gt;FALSE,G113-PLANILHA!$D$6,"")</f>
        <v/>
      </c>
      <c r="J113" s="23"/>
      <c r="K113" s="49" t="b">
        <f t="shared" si="14"/>
        <v>0</v>
      </c>
      <c r="L113" s="65">
        <f t="shared" si="15"/>
        <v>42764</v>
      </c>
      <c r="M113" s="65">
        <f t="shared" si="17"/>
        <v>42770</v>
      </c>
      <c r="N113" s="55" t="str">
        <f t="shared" si="18"/>
        <v/>
      </c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s="49" customFormat="1" ht="21.2" customHeight="1" x14ac:dyDescent="0.25">
      <c r="A114" s="48"/>
      <c r="B114" s="21">
        <v>36</v>
      </c>
      <c r="C114" s="44">
        <f t="shared" si="19"/>
        <v>42771</v>
      </c>
      <c r="D114" s="23"/>
      <c r="E114" s="24"/>
      <c r="F114" s="25"/>
      <c r="G114" s="26"/>
      <c r="H114" s="22" t="str">
        <f t="shared" si="16"/>
        <v/>
      </c>
      <c r="I114" s="45" t="str">
        <f>IF(K114&lt;&gt;FALSE,G114-PLANILHA!$D$6,"")</f>
        <v/>
      </c>
      <c r="J114" s="23"/>
      <c r="K114" s="49" t="b">
        <f t="shared" si="14"/>
        <v>0</v>
      </c>
      <c r="L114" s="65">
        <f t="shared" si="15"/>
        <v>42771</v>
      </c>
      <c r="M114" s="65">
        <f t="shared" si="17"/>
        <v>42777</v>
      </c>
      <c r="N114" s="55" t="str">
        <f t="shared" si="18"/>
        <v/>
      </c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s="49" customFormat="1" ht="21.2" customHeight="1" x14ac:dyDescent="0.25">
      <c r="A115" s="48"/>
      <c r="B115" s="21">
        <v>37</v>
      </c>
      <c r="C115" s="44">
        <f t="shared" si="19"/>
        <v>42772</v>
      </c>
      <c r="D115" s="23"/>
      <c r="E115" s="24"/>
      <c r="F115" s="25"/>
      <c r="G115" s="26"/>
      <c r="H115" s="22" t="str">
        <f t="shared" si="16"/>
        <v/>
      </c>
      <c r="I115" s="45" t="str">
        <f>IF(K115&lt;&gt;FALSE,G115-PLANILHA!$D$6,"")</f>
        <v/>
      </c>
      <c r="J115" s="23"/>
      <c r="K115" s="49" t="b">
        <f t="shared" si="14"/>
        <v>0</v>
      </c>
      <c r="L115" s="65">
        <f t="shared" si="15"/>
        <v>42771</v>
      </c>
      <c r="M115" s="65">
        <f t="shared" si="17"/>
        <v>42777</v>
      </c>
      <c r="N115" s="55" t="str">
        <f t="shared" si="18"/>
        <v/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s="49" customFormat="1" ht="21.2" customHeight="1" x14ac:dyDescent="0.25">
      <c r="A116" s="48"/>
      <c r="B116" s="21">
        <v>38</v>
      </c>
      <c r="C116" s="44">
        <f t="shared" si="19"/>
        <v>42773</v>
      </c>
      <c r="D116" s="23"/>
      <c r="E116" s="24"/>
      <c r="F116" s="25"/>
      <c r="G116" s="26"/>
      <c r="H116" s="22" t="str">
        <f t="shared" si="16"/>
        <v/>
      </c>
      <c r="I116" s="45" t="str">
        <f>IF(K116&lt;&gt;FALSE,G116-PLANILHA!$D$6,"")</f>
        <v/>
      </c>
      <c r="J116" s="23"/>
      <c r="K116" s="49" t="b">
        <f t="shared" si="14"/>
        <v>0</v>
      </c>
      <c r="L116" s="65">
        <f t="shared" si="15"/>
        <v>42771</v>
      </c>
      <c r="M116" s="65">
        <f t="shared" si="17"/>
        <v>42777</v>
      </c>
      <c r="N116" s="55" t="str">
        <f t="shared" si="18"/>
        <v/>
      </c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s="49" customFormat="1" ht="21.2" customHeight="1" x14ac:dyDescent="0.25">
      <c r="A117" s="48"/>
      <c r="B117" s="21">
        <v>39</v>
      </c>
      <c r="C117" s="44">
        <f t="shared" si="19"/>
        <v>42774</v>
      </c>
      <c r="D117" s="23"/>
      <c r="E117" s="24"/>
      <c r="F117" s="25"/>
      <c r="G117" s="26"/>
      <c r="H117" s="22" t="str">
        <f t="shared" si="16"/>
        <v/>
      </c>
      <c r="I117" s="45" t="str">
        <f>IF(K117&lt;&gt;FALSE,G117-PLANILHA!$D$6,"")</f>
        <v/>
      </c>
      <c r="J117" s="23"/>
      <c r="K117" s="49" t="b">
        <f t="shared" si="14"/>
        <v>0</v>
      </c>
      <c r="L117" s="65">
        <f t="shared" si="15"/>
        <v>42771</v>
      </c>
      <c r="M117" s="65">
        <f t="shared" si="17"/>
        <v>42777</v>
      </c>
      <c r="N117" s="55" t="str">
        <f t="shared" si="18"/>
        <v/>
      </c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s="49" customFormat="1" ht="21.2" customHeight="1" x14ac:dyDescent="0.25">
      <c r="A118" s="48"/>
      <c r="B118" s="21">
        <v>40</v>
      </c>
      <c r="C118" s="44">
        <f t="shared" si="19"/>
        <v>42775</v>
      </c>
      <c r="D118" s="23"/>
      <c r="E118" s="24"/>
      <c r="F118" s="25"/>
      <c r="G118" s="26"/>
      <c r="H118" s="22" t="str">
        <f t="shared" si="16"/>
        <v/>
      </c>
      <c r="I118" s="45" t="str">
        <f>IF(K118&lt;&gt;FALSE,G118-PLANILHA!$D$6,"")</f>
        <v/>
      </c>
      <c r="J118" s="23"/>
      <c r="K118" s="49" t="b">
        <f t="shared" si="14"/>
        <v>0</v>
      </c>
      <c r="L118" s="65">
        <f t="shared" si="15"/>
        <v>42771</v>
      </c>
      <c r="M118" s="65">
        <f t="shared" si="17"/>
        <v>42777</v>
      </c>
      <c r="N118" s="55" t="str">
        <f t="shared" si="18"/>
        <v/>
      </c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s="49" customFormat="1" ht="21.2" customHeight="1" x14ac:dyDescent="0.25">
      <c r="A119" s="48"/>
      <c r="B119" s="21">
        <v>41</v>
      </c>
      <c r="C119" s="44">
        <f t="shared" si="19"/>
        <v>42776</v>
      </c>
      <c r="D119" s="23"/>
      <c r="E119" s="24"/>
      <c r="F119" s="25"/>
      <c r="G119" s="26"/>
      <c r="H119" s="22" t="str">
        <f t="shared" si="16"/>
        <v/>
      </c>
      <c r="I119" s="45" t="str">
        <f>IF(K119&lt;&gt;FALSE,G119-PLANILHA!$D$6,"")</f>
        <v/>
      </c>
      <c r="J119" s="23"/>
      <c r="K119" s="49" t="b">
        <f t="shared" si="14"/>
        <v>0</v>
      </c>
      <c r="L119" s="65">
        <f t="shared" si="15"/>
        <v>42771</v>
      </c>
      <c r="M119" s="65">
        <f t="shared" si="17"/>
        <v>42777</v>
      </c>
      <c r="N119" s="55" t="str">
        <f t="shared" si="18"/>
        <v/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s="49" customFormat="1" ht="21.2" customHeight="1" x14ac:dyDescent="0.25">
      <c r="A120" s="48"/>
      <c r="B120" s="21">
        <v>42</v>
      </c>
      <c r="C120" s="44">
        <f t="shared" si="19"/>
        <v>42777</v>
      </c>
      <c r="D120" s="23"/>
      <c r="E120" s="24"/>
      <c r="F120" s="25"/>
      <c r="G120" s="26"/>
      <c r="H120" s="22" t="str">
        <f t="shared" si="16"/>
        <v/>
      </c>
      <c r="I120" s="45" t="str">
        <f>IF(K120&lt;&gt;FALSE,G120-PLANILHA!$D$6,"")</f>
        <v/>
      </c>
      <c r="J120" s="23"/>
      <c r="K120" s="49" t="b">
        <f t="shared" si="14"/>
        <v>0</v>
      </c>
      <c r="L120" s="65">
        <f t="shared" si="15"/>
        <v>42771</v>
      </c>
      <c r="M120" s="65">
        <f t="shared" si="17"/>
        <v>42777</v>
      </c>
      <c r="N120" s="55" t="str">
        <f t="shared" si="18"/>
        <v/>
      </c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s="49" customFormat="1" ht="21.2" customHeight="1" x14ac:dyDescent="0.25">
      <c r="A121" s="48"/>
      <c r="B121" s="21">
        <v>43</v>
      </c>
      <c r="C121" s="44">
        <f t="shared" si="19"/>
        <v>42778</v>
      </c>
      <c r="D121" s="23"/>
      <c r="E121" s="24"/>
      <c r="F121" s="25"/>
      <c r="G121" s="26"/>
      <c r="H121" s="22" t="str">
        <f t="shared" si="16"/>
        <v/>
      </c>
      <c r="I121" s="45" t="str">
        <f>IF(K121&lt;&gt;FALSE,G121-PLANILHA!$D$6,"")</f>
        <v/>
      </c>
      <c r="J121" s="23"/>
      <c r="K121" s="49" t="b">
        <f t="shared" si="14"/>
        <v>0</v>
      </c>
      <c r="L121" s="65">
        <f t="shared" si="15"/>
        <v>42778</v>
      </c>
      <c r="M121" s="65">
        <f t="shared" si="17"/>
        <v>42784</v>
      </c>
      <c r="N121" s="55" t="str">
        <f t="shared" si="18"/>
        <v/>
      </c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s="49" customFormat="1" ht="21.2" customHeight="1" x14ac:dyDescent="0.25">
      <c r="A122" s="48"/>
      <c r="B122" s="21">
        <v>44</v>
      </c>
      <c r="C122" s="44">
        <f t="shared" si="19"/>
        <v>42779</v>
      </c>
      <c r="D122" s="23"/>
      <c r="E122" s="24"/>
      <c r="F122" s="25"/>
      <c r="G122" s="26"/>
      <c r="H122" s="22" t="str">
        <f t="shared" si="16"/>
        <v/>
      </c>
      <c r="I122" s="45" t="str">
        <f>IF(K122&lt;&gt;FALSE,G122-PLANILHA!$D$6,"")</f>
        <v/>
      </c>
      <c r="J122" s="23"/>
      <c r="K122" s="49" t="b">
        <f t="shared" si="14"/>
        <v>0</v>
      </c>
      <c r="L122" s="65">
        <f t="shared" si="15"/>
        <v>42778</v>
      </c>
      <c r="M122" s="65">
        <f t="shared" si="17"/>
        <v>42784</v>
      </c>
      <c r="N122" s="55" t="str">
        <f t="shared" si="18"/>
        <v/>
      </c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s="49" customFormat="1" ht="21.2" customHeight="1" x14ac:dyDescent="0.25">
      <c r="A123" s="48"/>
      <c r="B123" s="21">
        <v>45</v>
      </c>
      <c r="C123" s="44">
        <f t="shared" si="19"/>
        <v>42780</v>
      </c>
      <c r="D123" s="23"/>
      <c r="E123" s="24"/>
      <c r="F123" s="25"/>
      <c r="G123" s="26"/>
      <c r="H123" s="22" t="str">
        <f t="shared" si="16"/>
        <v/>
      </c>
      <c r="I123" s="45" t="str">
        <f>IF(K123&lt;&gt;FALSE,G123-PLANILHA!$D$6,"")</f>
        <v/>
      </c>
      <c r="J123" s="23"/>
      <c r="K123" s="49" t="b">
        <f t="shared" si="14"/>
        <v>0</v>
      </c>
      <c r="L123" s="65">
        <f t="shared" si="15"/>
        <v>42778</v>
      </c>
      <c r="M123" s="65">
        <f t="shared" si="17"/>
        <v>42784</v>
      </c>
      <c r="N123" s="55" t="str">
        <f t="shared" si="18"/>
        <v/>
      </c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s="49" customFormat="1" ht="21.2" customHeight="1" x14ac:dyDescent="0.25">
      <c r="A124" s="48"/>
      <c r="B124" s="21">
        <v>46</v>
      </c>
      <c r="C124" s="44">
        <f t="shared" si="19"/>
        <v>42781</v>
      </c>
      <c r="D124" s="23"/>
      <c r="E124" s="24"/>
      <c r="F124" s="25"/>
      <c r="G124" s="26"/>
      <c r="H124" s="22" t="str">
        <f t="shared" si="16"/>
        <v/>
      </c>
      <c r="I124" s="45" t="str">
        <f>IF(K124&lt;&gt;FALSE,G124-PLANILHA!$D$6,"")</f>
        <v/>
      </c>
      <c r="J124" s="23"/>
      <c r="K124" s="49" t="b">
        <f t="shared" si="14"/>
        <v>0</v>
      </c>
      <c r="L124" s="65">
        <f t="shared" si="15"/>
        <v>42778</v>
      </c>
      <c r="M124" s="65">
        <f t="shared" si="17"/>
        <v>42784</v>
      </c>
      <c r="N124" s="55" t="str">
        <f t="shared" si="18"/>
        <v/>
      </c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s="49" customFormat="1" ht="21.2" customHeight="1" x14ac:dyDescent="0.25">
      <c r="A125" s="48"/>
      <c r="B125" s="21">
        <v>47</v>
      </c>
      <c r="C125" s="44">
        <f t="shared" si="19"/>
        <v>42782</v>
      </c>
      <c r="D125" s="23"/>
      <c r="E125" s="24"/>
      <c r="F125" s="25"/>
      <c r="G125" s="26"/>
      <c r="H125" s="22" t="str">
        <f t="shared" si="16"/>
        <v/>
      </c>
      <c r="I125" s="45" t="str">
        <f>IF(K125&lt;&gt;FALSE,G125-PLANILHA!$D$6,"")</f>
        <v/>
      </c>
      <c r="J125" s="23"/>
      <c r="K125" s="49" t="b">
        <f t="shared" si="14"/>
        <v>0</v>
      </c>
      <c r="L125" s="65">
        <f t="shared" si="15"/>
        <v>42778</v>
      </c>
      <c r="M125" s="65">
        <f t="shared" si="17"/>
        <v>42784</v>
      </c>
      <c r="N125" s="55" t="str">
        <f t="shared" si="18"/>
        <v/>
      </c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s="49" customFormat="1" ht="21.2" customHeight="1" x14ac:dyDescent="0.25">
      <c r="A126" s="48"/>
      <c r="B126" s="21">
        <v>48</v>
      </c>
      <c r="C126" s="44">
        <f t="shared" si="19"/>
        <v>42783</v>
      </c>
      <c r="D126" s="23"/>
      <c r="E126" s="24"/>
      <c r="F126" s="25"/>
      <c r="G126" s="26"/>
      <c r="H126" s="22" t="str">
        <f t="shared" si="16"/>
        <v/>
      </c>
      <c r="I126" s="45" t="str">
        <f>IF(K126&lt;&gt;FALSE,G126-PLANILHA!$D$6,"")</f>
        <v/>
      </c>
      <c r="J126" s="23"/>
      <c r="K126" s="49" t="b">
        <f t="shared" si="14"/>
        <v>0</v>
      </c>
      <c r="L126" s="65">
        <f t="shared" si="15"/>
        <v>42778</v>
      </c>
      <c r="M126" s="65">
        <f t="shared" si="17"/>
        <v>42784</v>
      </c>
      <c r="N126" s="55" t="str">
        <f t="shared" si="18"/>
        <v/>
      </c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s="49" customFormat="1" ht="21.2" customHeight="1" x14ac:dyDescent="0.25">
      <c r="A127" s="48"/>
      <c r="B127" s="21">
        <v>49</v>
      </c>
      <c r="C127" s="44">
        <f t="shared" si="19"/>
        <v>42784</v>
      </c>
      <c r="D127" s="23"/>
      <c r="E127" s="24"/>
      <c r="F127" s="25"/>
      <c r="G127" s="26"/>
      <c r="H127" s="22" t="str">
        <f t="shared" si="16"/>
        <v/>
      </c>
      <c r="I127" s="45" t="str">
        <f>IF(K127&lt;&gt;FALSE,G127-PLANILHA!$D$6,"")</f>
        <v/>
      </c>
      <c r="J127" s="23"/>
      <c r="K127" s="49" t="b">
        <f t="shared" si="14"/>
        <v>0</v>
      </c>
      <c r="L127" s="65">
        <f t="shared" si="15"/>
        <v>42778</v>
      </c>
      <c r="M127" s="65">
        <f t="shared" si="17"/>
        <v>42784</v>
      </c>
      <c r="N127" s="55" t="str">
        <f t="shared" si="18"/>
        <v/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s="49" customFormat="1" ht="21.2" customHeight="1" x14ac:dyDescent="0.25">
      <c r="A128" s="48"/>
      <c r="B128" s="21">
        <v>50</v>
      </c>
      <c r="C128" s="44">
        <f t="shared" si="19"/>
        <v>42785</v>
      </c>
      <c r="D128" s="23"/>
      <c r="E128" s="24"/>
      <c r="F128" s="25"/>
      <c r="G128" s="26"/>
      <c r="H128" s="22" t="str">
        <f t="shared" si="16"/>
        <v/>
      </c>
      <c r="I128" s="45" t="str">
        <f>IF(K128&lt;&gt;FALSE,G128-PLANILHA!$D$6,"")</f>
        <v/>
      </c>
      <c r="J128" s="23"/>
      <c r="K128" s="49" t="b">
        <f t="shared" si="14"/>
        <v>0</v>
      </c>
      <c r="L128" s="65">
        <f t="shared" si="15"/>
        <v>42785</v>
      </c>
      <c r="M128" s="65">
        <f t="shared" si="17"/>
        <v>42791</v>
      </c>
      <c r="N128" s="55" t="str">
        <f t="shared" si="18"/>
        <v/>
      </c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s="49" customFormat="1" ht="21.2" customHeight="1" x14ac:dyDescent="0.25">
      <c r="A129" s="48"/>
      <c r="B129" s="21">
        <v>51</v>
      </c>
      <c r="C129" s="44">
        <f t="shared" si="19"/>
        <v>42786</v>
      </c>
      <c r="D129" s="23"/>
      <c r="E129" s="24"/>
      <c r="F129" s="25"/>
      <c r="G129" s="26"/>
      <c r="H129" s="22" t="str">
        <f t="shared" si="16"/>
        <v/>
      </c>
      <c r="I129" s="45" t="str">
        <f>IF(K129&lt;&gt;FALSE,G129-PLANILHA!$D$6,"")</f>
        <v/>
      </c>
      <c r="J129" s="23"/>
      <c r="K129" s="49" t="b">
        <f t="shared" si="14"/>
        <v>0</v>
      </c>
      <c r="L129" s="65">
        <f t="shared" si="15"/>
        <v>42785</v>
      </c>
      <c r="M129" s="65">
        <f t="shared" si="17"/>
        <v>42791</v>
      </c>
      <c r="N129" s="55" t="str">
        <f t="shared" si="18"/>
        <v/>
      </c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s="49" customFormat="1" ht="21.2" customHeight="1" x14ac:dyDescent="0.25">
      <c r="A130" s="48"/>
      <c r="B130" s="21">
        <v>52</v>
      </c>
      <c r="C130" s="44">
        <f t="shared" si="19"/>
        <v>42787</v>
      </c>
      <c r="D130" s="23"/>
      <c r="E130" s="24"/>
      <c r="F130" s="25"/>
      <c r="G130" s="26"/>
      <c r="H130" s="22" t="str">
        <f t="shared" si="16"/>
        <v/>
      </c>
      <c r="I130" s="45" t="str">
        <f>IF(K130&lt;&gt;FALSE,G130-PLANILHA!$D$6,"")</f>
        <v/>
      </c>
      <c r="J130" s="23"/>
      <c r="K130" s="49" t="b">
        <f t="shared" si="14"/>
        <v>0</v>
      </c>
      <c r="L130" s="65">
        <f t="shared" si="15"/>
        <v>42785</v>
      </c>
      <c r="M130" s="65">
        <f t="shared" si="17"/>
        <v>42791</v>
      </c>
      <c r="N130" s="55" t="str">
        <f t="shared" si="18"/>
        <v/>
      </c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s="49" customFormat="1" ht="21.2" customHeight="1" x14ac:dyDescent="0.25">
      <c r="A131" s="48"/>
      <c r="B131" s="21">
        <v>53</v>
      </c>
      <c r="C131" s="44">
        <f t="shared" si="19"/>
        <v>42788</v>
      </c>
      <c r="D131" s="23"/>
      <c r="E131" s="24"/>
      <c r="F131" s="25"/>
      <c r="G131" s="26"/>
      <c r="H131" s="22" t="str">
        <f t="shared" si="16"/>
        <v/>
      </c>
      <c r="I131" s="45" t="str">
        <f>IF(K131&lt;&gt;FALSE,G131-PLANILHA!$D$6,"")</f>
        <v/>
      </c>
      <c r="J131" s="23"/>
      <c r="K131" s="49" t="b">
        <f t="shared" si="14"/>
        <v>0</v>
      </c>
      <c r="L131" s="65">
        <f t="shared" si="15"/>
        <v>42785</v>
      </c>
      <c r="M131" s="65">
        <f t="shared" si="17"/>
        <v>42791</v>
      </c>
      <c r="N131" s="55" t="str">
        <f t="shared" si="18"/>
        <v/>
      </c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s="49" customFormat="1" ht="21.2" customHeight="1" x14ac:dyDescent="0.25">
      <c r="A132" s="48"/>
      <c r="B132" s="21">
        <v>54</v>
      </c>
      <c r="C132" s="44">
        <f t="shared" si="19"/>
        <v>42789</v>
      </c>
      <c r="D132" s="23"/>
      <c r="E132" s="24"/>
      <c r="F132" s="25"/>
      <c r="G132" s="26"/>
      <c r="H132" s="22" t="str">
        <f t="shared" si="16"/>
        <v/>
      </c>
      <c r="I132" s="45" t="str">
        <f>IF(K132&lt;&gt;FALSE,G132-PLANILHA!$D$6,"")</f>
        <v/>
      </c>
      <c r="J132" s="23"/>
      <c r="K132" s="49" t="b">
        <f t="shared" si="14"/>
        <v>0</v>
      </c>
      <c r="L132" s="65">
        <f t="shared" si="15"/>
        <v>42785</v>
      </c>
      <c r="M132" s="65">
        <f t="shared" si="17"/>
        <v>42791</v>
      </c>
      <c r="N132" s="55" t="str">
        <f t="shared" si="18"/>
        <v/>
      </c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s="49" customFormat="1" ht="21.2" customHeight="1" x14ac:dyDescent="0.25">
      <c r="A133" s="48"/>
      <c r="B133" s="21">
        <v>55</v>
      </c>
      <c r="C133" s="44">
        <f t="shared" si="19"/>
        <v>42790</v>
      </c>
      <c r="D133" s="23"/>
      <c r="E133" s="24"/>
      <c r="F133" s="25"/>
      <c r="G133" s="26"/>
      <c r="H133" s="22" t="str">
        <f t="shared" si="16"/>
        <v/>
      </c>
      <c r="I133" s="45" t="str">
        <f>IF(K133&lt;&gt;FALSE,G133-PLANILHA!$D$6,"")</f>
        <v/>
      </c>
      <c r="J133" s="23"/>
      <c r="K133" s="49" t="b">
        <f t="shared" si="14"/>
        <v>0</v>
      </c>
      <c r="L133" s="65">
        <f t="shared" si="15"/>
        <v>42785</v>
      </c>
      <c r="M133" s="65">
        <f t="shared" si="17"/>
        <v>42791</v>
      </c>
      <c r="N133" s="55" t="str">
        <f t="shared" si="18"/>
        <v/>
      </c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s="49" customFormat="1" ht="21.2" customHeight="1" x14ac:dyDescent="0.25">
      <c r="A134" s="48"/>
      <c r="B134" s="21">
        <v>56</v>
      </c>
      <c r="C134" s="44">
        <f t="shared" si="19"/>
        <v>42791</v>
      </c>
      <c r="D134" s="23"/>
      <c r="E134" s="24"/>
      <c r="F134" s="25"/>
      <c r="G134" s="26"/>
      <c r="H134" s="22" t="str">
        <f t="shared" si="16"/>
        <v/>
      </c>
      <c r="I134" s="45" t="str">
        <f>IF(K134&lt;&gt;FALSE,G134-PLANILHA!$D$6,"")</f>
        <v/>
      </c>
      <c r="J134" s="23"/>
      <c r="K134" s="49" t="b">
        <f t="shared" si="14"/>
        <v>0</v>
      </c>
      <c r="L134" s="65">
        <f t="shared" si="15"/>
        <v>42785</v>
      </c>
      <c r="M134" s="65">
        <f t="shared" si="17"/>
        <v>42791</v>
      </c>
      <c r="N134" s="55" t="str">
        <f t="shared" si="18"/>
        <v/>
      </c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s="49" customFormat="1" ht="21.2" customHeight="1" x14ac:dyDescent="0.25">
      <c r="A135" s="48"/>
      <c r="B135" s="21">
        <v>57</v>
      </c>
      <c r="C135" s="44">
        <f t="shared" si="19"/>
        <v>42792</v>
      </c>
      <c r="D135" s="23"/>
      <c r="E135" s="24"/>
      <c r="F135" s="25"/>
      <c r="G135" s="26"/>
      <c r="H135" s="22" t="str">
        <f t="shared" si="16"/>
        <v/>
      </c>
      <c r="I135" s="45" t="str">
        <f>IF(K135&lt;&gt;FALSE,G135-PLANILHA!$D$6,"")</f>
        <v/>
      </c>
      <c r="J135" s="23"/>
      <c r="K135" s="49" t="b">
        <f t="shared" si="14"/>
        <v>0</v>
      </c>
      <c r="L135" s="65">
        <f t="shared" si="15"/>
        <v>42792</v>
      </c>
      <c r="M135" s="65">
        <f t="shared" si="17"/>
        <v>42798</v>
      </c>
      <c r="N135" s="55" t="str">
        <f t="shared" si="18"/>
        <v/>
      </c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s="49" customFormat="1" ht="21.2" customHeight="1" x14ac:dyDescent="0.25">
      <c r="A136" s="48"/>
      <c r="B136" s="21">
        <v>58</v>
      </c>
      <c r="C136" s="44">
        <f t="shared" si="19"/>
        <v>42793</v>
      </c>
      <c r="D136" s="23"/>
      <c r="E136" s="24"/>
      <c r="F136" s="25"/>
      <c r="G136" s="26"/>
      <c r="H136" s="22" t="str">
        <f t="shared" si="16"/>
        <v/>
      </c>
      <c r="I136" s="45" t="str">
        <f>IF(K136&lt;&gt;FALSE,G136-PLANILHA!$D$6,"")</f>
        <v/>
      </c>
      <c r="J136" s="23"/>
      <c r="K136" s="49" t="b">
        <f t="shared" si="14"/>
        <v>0</v>
      </c>
      <c r="L136" s="65">
        <f t="shared" si="15"/>
        <v>42792</v>
      </c>
      <c r="M136" s="65">
        <f t="shared" si="17"/>
        <v>42798</v>
      </c>
      <c r="N136" s="55" t="str">
        <f t="shared" si="18"/>
        <v/>
      </c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s="49" customFormat="1" ht="21.2" customHeight="1" x14ac:dyDescent="0.25">
      <c r="A137" s="48"/>
      <c r="B137" s="21">
        <v>59</v>
      </c>
      <c r="C137" s="44">
        <f t="shared" si="19"/>
        <v>42794</v>
      </c>
      <c r="D137" s="23"/>
      <c r="E137" s="24"/>
      <c r="F137" s="25"/>
      <c r="G137" s="26"/>
      <c r="H137" s="22" t="str">
        <f t="shared" si="16"/>
        <v/>
      </c>
      <c r="I137" s="45" t="str">
        <f>IF(K137&lt;&gt;FALSE,G137-PLANILHA!$D$6,"")</f>
        <v/>
      </c>
      <c r="J137" s="23"/>
      <c r="K137" s="49" t="b">
        <f t="shared" si="14"/>
        <v>0</v>
      </c>
      <c r="L137" s="65">
        <f t="shared" si="15"/>
        <v>42792</v>
      </c>
      <c r="M137" s="65">
        <f t="shared" si="17"/>
        <v>42798</v>
      </c>
      <c r="N137" s="55" t="str">
        <f t="shared" si="18"/>
        <v/>
      </c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s="49" customFormat="1" ht="21.2" customHeight="1" x14ac:dyDescent="0.25">
      <c r="A138" s="48"/>
      <c r="B138" s="21">
        <v>60</v>
      </c>
      <c r="C138" s="44">
        <f t="shared" si="19"/>
        <v>42795</v>
      </c>
      <c r="D138" s="23"/>
      <c r="E138" s="24"/>
      <c r="F138" s="25"/>
      <c r="G138" s="26"/>
      <c r="H138" s="22" t="str">
        <f t="shared" si="16"/>
        <v/>
      </c>
      <c r="I138" s="45" t="str">
        <f>IF(K138&lt;&gt;FALSE,G138-PLANILHA!$D$6,"")</f>
        <v/>
      </c>
      <c r="J138" s="23"/>
      <c r="K138" s="49" t="b">
        <f t="shared" si="14"/>
        <v>0</v>
      </c>
      <c r="L138" s="65">
        <f t="shared" si="15"/>
        <v>42792</v>
      </c>
      <c r="M138" s="65">
        <f t="shared" si="17"/>
        <v>42798</v>
      </c>
      <c r="N138" s="55" t="str">
        <f t="shared" si="18"/>
        <v/>
      </c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s="49" customFormat="1" ht="21.2" customHeight="1" x14ac:dyDescent="0.25">
      <c r="A139" s="48"/>
      <c r="B139" s="21">
        <v>61</v>
      </c>
      <c r="C139" s="44">
        <f t="shared" si="19"/>
        <v>42796</v>
      </c>
      <c r="D139" s="23"/>
      <c r="E139" s="24"/>
      <c r="F139" s="25"/>
      <c r="G139" s="26"/>
      <c r="H139" s="22" t="str">
        <f t="shared" si="16"/>
        <v/>
      </c>
      <c r="I139" s="45" t="str">
        <f>IF(K139&lt;&gt;FALSE,G139-PLANILHA!$D$6,"")</f>
        <v/>
      </c>
      <c r="J139" s="23"/>
      <c r="K139" s="49" t="b">
        <f t="shared" si="14"/>
        <v>0</v>
      </c>
      <c r="L139" s="65">
        <f t="shared" si="15"/>
        <v>42792</v>
      </c>
      <c r="M139" s="65">
        <f t="shared" si="17"/>
        <v>42798</v>
      </c>
      <c r="N139" s="55" t="str">
        <f t="shared" si="18"/>
        <v/>
      </c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s="49" customFormat="1" ht="21.2" customHeight="1" x14ac:dyDescent="0.25">
      <c r="A140" s="48"/>
      <c r="B140" s="21">
        <v>62</v>
      </c>
      <c r="C140" s="44">
        <f t="shared" si="19"/>
        <v>42797</v>
      </c>
      <c r="D140" s="23"/>
      <c r="E140" s="24"/>
      <c r="F140" s="25"/>
      <c r="G140" s="26"/>
      <c r="H140" s="22" t="str">
        <f t="shared" si="16"/>
        <v/>
      </c>
      <c r="I140" s="45" t="str">
        <f>IF(K140&lt;&gt;FALSE,G140-PLANILHA!$D$6,"")</f>
        <v/>
      </c>
      <c r="J140" s="23"/>
      <c r="K140" s="49" t="b">
        <f t="shared" si="14"/>
        <v>0</v>
      </c>
      <c r="L140" s="65">
        <f t="shared" si="15"/>
        <v>42792</v>
      </c>
      <c r="M140" s="65">
        <f t="shared" si="17"/>
        <v>42798</v>
      </c>
      <c r="N140" s="55" t="str">
        <f t="shared" si="18"/>
        <v/>
      </c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s="49" customFormat="1" ht="21.2" customHeight="1" x14ac:dyDescent="0.25">
      <c r="A141" s="48"/>
      <c r="B141" s="21">
        <v>63</v>
      </c>
      <c r="C141" s="44">
        <f t="shared" si="19"/>
        <v>42798</v>
      </c>
      <c r="D141" s="23"/>
      <c r="E141" s="24"/>
      <c r="F141" s="25"/>
      <c r="G141" s="26"/>
      <c r="H141" s="22" t="str">
        <f t="shared" si="16"/>
        <v/>
      </c>
      <c r="I141" s="45" t="str">
        <f>IF(K141&lt;&gt;FALSE,G141-PLANILHA!$D$6,"")</f>
        <v/>
      </c>
      <c r="J141" s="23"/>
      <c r="K141" s="49" t="b">
        <f t="shared" si="14"/>
        <v>0</v>
      </c>
      <c r="L141" s="65">
        <f t="shared" si="15"/>
        <v>42792</v>
      </c>
      <c r="M141" s="65">
        <f t="shared" si="17"/>
        <v>42798</v>
      </c>
      <c r="N141" s="55" t="str">
        <f t="shared" si="18"/>
        <v/>
      </c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s="49" customFormat="1" ht="21.2" customHeight="1" x14ac:dyDescent="0.25">
      <c r="A142" s="48"/>
      <c r="B142" s="21">
        <v>64</v>
      </c>
      <c r="C142" s="44">
        <f t="shared" si="19"/>
        <v>42799</v>
      </c>
      <c r="D142" s="23"/>
      <c r="E142" s="24"/>
      <c r="F142" s="25"/>
      <c r="G142" s="26"/>
      <c r="H142" s="22" t="str">
        <f t="shared" si="16"/>
        <v/>
      </c>
      <c r="I142" s="45" t="str">
        <f>IF(K142&lt;&gt;FALSE,G142-PLANILHA!$D$6,"")</f>
        <v/>
      </c>
      <c r="J142" s="23"/>
      <c r="K142" s="49" t="b">
        <f t="shared" si="14"/>
        <v>0</v>
      </c>
      <c r="L142" s="65">
        <f t="shared" si="15"/>
        <v>42799</v>
      </c>
      <c r="M142" s="65">
        <f t="shared" si="17"/>
        <v>42805</v>
      </c>
      <c r="N142" s="55" t="str">
        <f t="shared" si="18"/>
        <v/>
      </c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s="49" customFormat="1" ht="21.2" customHeight="1" x14ac:dyDescent="0.25">
      <c r="A143" s="48"/>
      <c r="B143" s="21">
        <v>65</v>
      </c>
      <c r="C143" s="44">
        <f t="shared" si="19"/>
        <v>42800</v>
      </c>
      <c r="D143" s="23"/>
      <c r="E143" s="24"/>
      <c r="F143" s="25"/>
      <c r="G143" s="26"/>
      <c r="H143" s="22" t="str">
        <f t="shared" si="16"/>
        <v/>
      </c>
      <c r="I143" s="45" t="str">
        <f>IF(K143&lt;&gt;FALSE,G143-PLANILHA!$D$6,"")</f>
        <v/>
      </c>
      <c r="J143" s="23"/>
      <c r="K143" s="49" t="b">
        <f t="shared" ref="K143:K206" si="20">IF(AND(ISNUMBER(C143),ISNUMBER(G143)),UPPER(TEXT(C143,"MMM/AA")),FALSE)</f>
        <v>0</v>
      </c>
      <c r="L143" s="65">
        <f t="shared" ref="L143:L206" si="21">DATE(YEAR(C143),MONTH(C143),DAY(C143)-WEEKDAY(C143)+1)</f>
        <v>42799</v>
      </c>
      <c r="M143" s="65">
        <f t="shared" si="17"/>
        <v>42805</v>
      </c>
      <c r="N143" s="55" t="str">
        <f t="shared" si="18"/>
        <v/>
      </c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s="49" customFormat="1" ht="21.2" customHeight="1" x14ac:dyDescent="0.25">
      <c r="A144" s="48"/>
      <c r="B144" s="21">
        <v>66</v>
      </c>
      <c r="C144" s="44">
        <f t="shared" si="19"/>
        <v>42801</v>
      </c>
      <c r="D144" s="23"/>
      <c r="E144" s="24"/>
      <c r="F144" s="25"/>
      <c r="G144" s="26"/>
      <c r="H144" s="22" t="str">
        <f t="shared" ref="H144:H207" si="22">IF(K144&lt;&gt;FALSE,G144-G143,"")</f>
        <v/>
      </c>
      <c r="I144" s="45" t="str">
        <f>IF(K144&lt;&gt;FALSE,G144-PLANILHA!$D$6,"")</f>
        <v/>
      </c>
      <c r="J144" s="23"/>
      <c r="K144" s="49" t="b">
        <f t="shared" si="20"/>
        <v>0</v>
      </c>
      <c r="L144" s="65">
        <f t="shared" si="21"/>
        <v>42799</v>
      </c>
      <c r="M144" s="65">
        <f t="shared" ref="M144:M207" si="23">L144+6</f>
        <v>42805</v>
      </c>
      <c r="N144" s="55" t="str">
        <f t="shared" ref="N144:N207" si="24">IF(K144&lt;&gt;FALSE,TEXT(L144,"DD/MMM")&amp;" a "&amp;TEXT(M144,"DD/MMM"),"")</f>
        <v/>
      </c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s="49" customFormat="1" ht="21.2" customHeight="1" x14ac:dyDescent="0.25">
      <c r="A145" s="48"/>
      <c r="B145" s="21">
        <v>67</v>
      </c>
      <c r="C145" s="44">
        <f t="shared" ref="C145:C208" si="25">C144+1</f>
        <v>42802</v>
      </c>
      <c r="D145" s="23"/>
      <c r="E145" s="24"/>
      <c r="F145" s="25"/>
      <c r="G145" s="26"/>
      <c r="H145" s="22" t="str">
        <f t="shared" si="22"/>
        <v/>
      </c>
      <c r="I145" s="45" t="str">
        <f>IF(K145&lt;&gt;FALSE,G145-PLANILHA!$D$6,"")</f>
        <v/>
      </c>
      <c r="J145" s="23"/>
      <c r="K145" s="49" t="b">
        <f t="shared" si="20"/>
        <v>0</v>
      </c>
      <c r="L145" s="65">
        <f t="shared" si="21"/>
        <v>42799</v>
      </c>
      <c r="M145" s="65">
        <f t="shared" si="23"/>
        <v>42805</v>
      </c>
      <c r="N145" s="55" t="str">
        <f t="shared" si="24"/>
        <v/>
      </c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s="49" customFormat="1" ht="21.2" customHeight="1" x14ac:dyDescent="0.25">
      <c r="A146" s="48"/>
      <c r="B146" s="21">
        <v>68</v>
      </c>
      <c r="C146" s="44">
        <f t="shared" si="25"/>
        <v>42803</v>
      </c>
      <c r="D146" s="23"/>
      <c r="E146" s="24"/>
      <c r="F146" s="25"/>
      <c r="G146" s="26"/>
      <c r="H146" s="22" t="str">
        <f t="shared" si="22"/>
        <v/>
      </c>
      <c r="I146" s="45" t="str">
        <f>IF(K146&lt;&gt;FALSE,G146-PLANILHA!$D$6,"")</f>
        <v/>
      </c>
      <c r="J146" s="23"/>
      <c r="K146" s="49" t="b">
        <f t="shared" si="20"/>
        <v>0</v>
      </c>
      <c r="L146" s="65">
        <f t="shared" si="21"/>
        <v>42799</v>
      </c>
      <c r="M146" s="65">
        <f t="shared" si="23"/>
        <v>42805</v>
      </c>
      <c r="N146" s="55" t="str">
        <f t="shared" si="24"/>
        <v/>
      </c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s="49" customFormat="1" ht="21.2" customHeight="1" x14ac:dyDescent="0.25">
      <c r="A147" s="48"/>
      <c r="B147" s="21">
        <v>69</v>
      </c>
      <c r="C147" s="44">
        <f t="shared" si="25"/>
        <v>42804</v>
      </c>
      <c r="D147" s="23"/>
      <c r="E147" s="24"/>
      <c r="F147" s="25"/>
      <c r="G147" s="26"/>
      <c r="H147" s="22" t="str">
        <f t="shared" si="22"/>
        <v/>
      </c>
      <c r="I147" s="45" t="str">
        <f>IF(K147&lt;&gt;FALSE,G147-PLANILHA!$D$6,"")</f>
        <v/>
      </c>
      <c r="J147" s="23"/>
      <c r="K147" s="49" t="b">
        <f t="shared" si="20"/>
        <v>0</v>
      </c>
      <c r="L147" s="65">
        <f t="shared" si="21"/>
        <v>42799</v>
      </c>
      <c r="M147" s="65">
        <f t="shared" si="23"/>
        <v>42805</v>
      </c>
      <c r="N147" s="55" t="str">
        <f t="shared" si="24"/>
        <v/>
      </c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s="49" customFormat="1" ht="21.2" customHeight="1" x14ac:dyDescent="0.25">
      <c r="A148" s="48"/>
      <c r="B148" s="21">
        <v>70</v>
      </c>
      <c r="C148" s="44">
        <f t="shared" si="25"/>
        <v>42805</v>
      </c>
      <c r="D148" s="23"/>
      <c r="E148" s="24"/>
      <c r="F148" s="25"/>
      <c r="G148" s="26"/>
      <c r="H148" s="22" t="str">
        <f t="shared" si="22"/>
        <v/>
      </c>
      <c r="I148" s="45" t="str">
        <f>IF(K148&lt;&gt;FALSE,G148-PLANILHA!$D$6,"")</f>
        <v/>
      </c>
      <c r="J148" s="23"/>
      <c r="K148" s="49" t="b">
        <f t="shared" si="20"/>
        <v>0</v>
      </c>
      <c r="L148" s="65">
        <f t="shared" si="21"/>
        <v>42799</v>
      </c>
      <c r="M148" s="65">
        <f t="shared" si="23"/>
        <v>42805</v>
      </c>
      <c r="N148" s="55" t="str">
        <f t="shared" si="24"/>
        <v/>
      </c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s="49" customFormat="1" ht="21.2" customHeight="1" x14ac:dyDescent="0.25">
      <c r="A149" s="48"/>
      <c r="B149" s="21">
        <v>71</v>
      </c>
      <c r="C149" s="44">
        <f t="shared" si="25"/>
        <v>42806</v>
      </c>
      <c r="D149" s="23"/>
      <c r="E149" s="24"/>
      <c r="F149" s="25"/>
      <c r="G149" s="26"/>
      <c r="H149" s="22" t="str">
        <f t="shared" si="22"/>
        <v/>
      </c>
      <c r="I149" s="45" t="str">
        <f>IF(K149&lt;&gt;FALSE,G149-PLANILHA!$D$6,"")</f>
        <v/>
      </c>
      <c r="J149" s="23"/>
      <c r="K149" s="49" t="b">
        <f t="shared" si="20"/>
        <v>0</v>
      </c>
      <c r="L149" s="65">
        <f t="shared" si="21"/>
        <v>42806</v>
      </c>
      <c r="M149" s="65">
        <f t="shared" si="23"/>
        <v>42812</v>
      </c>
      <c r="N149" s="55" t="str">
        <f t="shared" si="24"/>
        <v/>
      </c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s="49" customFormat="1" ht="21.2" customHeight="1" x14ac:dyDescent="0.25">
      <c r="A150" s="48"/>
      <c r="B150" s="21">
        <v>72</v>
      </c>
      <c r="C150" s="44">
        <f t="shared" si="25"/>
        <v>42807</v>
      </c>
      <c r="D150" s="23"/>
      <c r="E150" s="24"/>
      <c r="F150" s="25"/>
      <c r="G150" s="26"/>
      <c r="H150" s="22" t="str">
        <f t="shared" si="22"/>
        <v/>
      </c>
      <c r="I150" s="45" t="str">
        <f>IF(K150&lt;&gt;FALSE,G150-PLANILHA!$D$6,"")</f>
        <v/>
      </c>
      <c r="J150" s="23"/>
      <c r="K150" s="49" t="b">
        <f t="shared" si="20"/>
        <v>0</v>
      </c>
      <c r="L150" s="65">
        <f t="shared" si="21"/>
        <v>42806</v>
      </c>
      <c r="M150" s="65">
        <f t="shared" si="23"/>
        <v>42812</v>
      </c>
      <c r="N150" s="55" t="str">
        <f t="shared" si="24"/>
        <v/>
      </c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s="49" customFormat="1" ht="21.2" customHeight="1" x14ac:dyDescent="0.25">
      <c r="A151" s="48"/>
      <c r="B151" s="21">
        <v>73</v>
      </c>
      <c r="C151" s="44">
        <f t="shared" si="25"/>
        <v>42808</v>
      </c>
      <c r="D151" s="23"/>
      <c r="E151" s="24"/>
      <c r="F151" s="25"/>
      <c r="G151" s="26"/>
      <c r="H151" s="22" t="str">
        <f t="shared" si="22"/>
        <v/>
      </c>
      <c r="I151" s="45" t="str">
        <f>IF(K151&lt;&gt;FALSE,G151-PLANILHA!$D$6,"")</f>
        <v/>
      </c>
      <c r="J151" s="23"/>
      <c r="K151" s="49" t="b">
        <f t="shared" si="20"/>
        <v>0</v>
      </c>
      <c r="L151" s="65">
        <f t="shared" si="21"/>
        <v>42806</v>
      </c>
      <c r="M151" s="65">
        <f t="shared" si="23"/>
        <v>42812</v>
      </c>
      <c r="N151" s="55" t="str">
        <f t="shared" si="24"/>
        <v/>
      </c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s="49" customFormat="1" ht="21.2" customHeight="1" x14ac:dyDescent="0.25">
      <c r="A152" s="48"/>
      <c r="B152" s="21">
        <v>74</v>
      </c>
      <c r="C152" s="44">
        <f t="shared" si="25"/>
        <v>42809</v>
      </c>
      <c r="D152" s="23"/>
      <c r="E152" s="24"/>
      <c r="F152" s="25"/>
      <c r="G152" s="26"/>
      <c r="H152" s="22" t="str">
        <f t="shared" si="22"/>
        <v/>
      </c>
      <c r="I152" s="45" t="str">
        <f>IF(K152&lt;&gt;FALSE,G152-PLANILHA!$D$6,"")</f>
        <v/>
      </c>
      <c r="J152" s="23"/>
      <c r="K152" s="49" t="b">
        <f t="shared" si="20"/>
        <v>0</v>
      </c>
      <c r="L152" s="65">
        <f t="shared" si="21"/>
        <v>42806</v>
      </c>
      <c r="M152" s="65">
        <f t="shared" si="23"/>
        <v>42812</v>
      </c>
      <c r="N152" s="55" t="str">
        <f t="shared" si="24"/>
        <v/>
      </c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s="49" customFormat="1" ht="21.2" customHeight="1" x14ac:dyDescent="0.25">
      <c r="A153" s="48"/>
      <c r="B153" s="21">
        <v>75</v>
      </c>
      <c r="C153" s="44">
        <f t="shared" si="25"/>
        <v>42810</v>
      </c>
      <c r="D153" s="23"/>
      <c r="E153" s="24"/>
      <c r="F153" s="25"/>
      <c r="G153" s="26"/>
      <c r="H153" s="22" t="str">
        <f t="shared" si="22"/>
        <v/>
      </c>
      <c r="I153" s="45" t="str">
        <f>IF(K153&lt;&gt;FALSE,G153-PLANILHA!$D$6,"")</f>
        <v/>
      </c>
      <c r="J153" s="23"/>
      <c r="K153" s="49" t="b">
        <f t="shared" si="20"/>
        <v>0</v>
      </c>
      <c r="L153" s="65">
        <f t="shared" si="21"/>
        <v>42806</v>
      </c>
      <c r="M153" s="65">
        <f t="shared" si="23"/>
        <v>42812</v>
      </c>
      <c r="N153" s="55" t="str">
        <f t="shared" si="24"/>
        <v/>
      </c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s="49" customFormat="1" ht="21.2" customHeight="1" x14ac:dyDescent="0.25">
      <c r="A154" s="48"/>
      <c r="B154" s="21">
        <v>76</v>
      </c>
      <c r="C154" s="44">
        <f t="shared" si="25"/>
        <v>42811</v>
      </c>
      <c r="D154" s="23"/>
      <c r="E154" s="24"/>
      <c r="F154" s="25"/>
      <c r="G154" s="26"/>
      <c r="H154" s="22" t="str">
        <f t="shared" si="22"/>
        <v/>
      </c>
      <c r="I154" s="45" t="str">
        <f>IF(K154&lt;&gt;FALSE,G154-PLANILHA!$D$6,"")</f>
        <v/>
      </c>
      <c r="J154" s="23"/>
      <c r="K154" s="49" t="b">
        <f t="shared" si="20"/>
        <v>0</v>
      </c>
      <c r="L154" s="65">
        <f t="shared" si="21"/>
        <v>42806</v>
      </c>
      <c r="M154" s="65">
        <f t="shared" si="23"/>
        <v>42812</v>
      </c>
      <c r="N154" s="55" t="str">
        <f t="shared" si="24"/>
        <v/>
      </c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s="49" customFormat="1" ht="21.2" customHeight="1" x14ac:dyDescent="0.25">
      <c r="A155" s="48"/>
      <c r="B155" s="21">
        <v>77</v>
      </c>
      <c r="C155" s="44">
        <f t="shared" si="25"/>
        <v>42812</v>
      </c>
      <c r="D155" s="23"/>
      <c r="E155" s="24"/>
      <c r="F155" s="25"/>
      <c r="G155" s="26"/>
      <c r="H155" s="22" t="str">
        <f t="shared" si="22"/>
        <v/>
      </c>
      <c r="I155" s="45" t="str">
        <f>IF(K155&lt;&gt;FALSE,G155-PLANILHA!$D$6,"")</f>
        <v/>
      </c>
      <c r="J155" s="23"/>
      <c r="K155" s="49" t="b">
        <f t="shared" si="20"/>
        <v>0</v>
      </c>
      <c r="L155" s="65">
        <f t="shared" si="21"/>
        <v>42806</v>
      </c>
      <c r="M155" s="65">
        <f t="shared" si="23"/>
        <v>42812</v>
      </c>
      <c r="N155" s="55" t="str">
        <f t="shared" si="24"/>
        <v/>
      </c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s="49" customFormat="1" ht="21.2" customHeight="1" x14ac:dyDescent="0.25">
      <c r="A156" s="48"/>
      <c r="B156" s="21">
        <v>78</v>
      </c>
      <c r="C156" s="44">
        <f t="shared" si="25"/>
        <v>42813</v>
      </c>
      <c r="D156" s="23"/>
      <c r="E156" s="24"/>
      <c r="F156" s="25"/>
      <c r="G156" s="26"/>
      <c r="H156" s="22" t="str">
        <f t="shared" si="22"/>
        <v/>
      </c>
      <c r="I156" s="45" t="str">
        <f>IF(K156&lt;&gt;FALSE,G156-PLANILHA!$D$6,"")</f>
        <v/>
      </c>
      <c r="J156" s="23"/>
      <c r="K156" s="49" t="b">
        <f t="shared" si="20"/>
        <v>0</v>
      </c>
      <c r="L156" s="65">
        <f t="shared" si="21"/>
        <v>42813</v>
      </c>
      <c r="M156" s="65">
        <f t="shared" si="23"/>
        <v>42819</v>
      </c>
      <c r="N156" s="55" t="str">
        <f t="shared" si="24"/>
        <v/>
      </c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s="49" customFormat="1" ht="21.2" customHeight="1" x14ac:dyDescent="0.25">
      <c r="A157" s="48"/>
      <c r="B157" s="21">
        <v>79</v>
      </c>
      <c r="C157" s="44">
        <f t="shared" si="25"/>
        <v>42814</v>
      </c>
      <c r="D157" s="23"/>
      <c r="E157" s="24"/>
      <c r="F157" s="25"/>
      <c r="G157" s="26"/>
      <c r="H157" s="22" t="str">
        <f t="shared" si="22"/>
        <v/>
      </c>
      <c r="I157" s="45" t="str">
        <f>IF(K157&lt;&gt;FALSE,G157-PLANILHA!$D$6,"")</f>
        <v/>
      </c>
      <c r="J157" s="23"/>
      <c r="K157" s="49" t="b">
        <f t="shared" si="20"/>
        <v>0</v>
      </c>
      <c r="L157" s="65">
        <f t="shared" si="21"/>
        <v>42813</v>
      </c>
      <c r="M157" s="65">
        <f t="shared" si="23"/>
        <v>42819</v>
      </c>
      <c r="N157" s="55" t="str">
        <f t="shared" si="24"/>
        <v/>
      </c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s="49" customFormat="1" ht="21.2" customHeight="1" x14ac:dyDescent="0.25">
      <c r="A158" s="48"/>
      <c r="B158" s="21">
        <v>80</v>
      </c>
      <c r="C158" s="44">
        <f t="shared" si="25"/>
        <v>42815</v>
      </c>
      <c r="D158" s="23"/>
      <c r="E158" s="24"/>
      <c r="F158" s="25"/>
      <c r="G158" s="26"/>
      <c r="H158" s="22" t="str">
        <f t="shared" si="22"/>
        <v/>
      </c>
      <c r="I158" s="45" t="str">
        <f>IF(K158&lt;&gt;FALSE,G158-PLANILHA!$D$6,"")</f>
        <v/>
      </c>
      <c r="J158" s="23"/>
      <c r="K158" s="49" t="b">
        <f t="shared" si="20"/>
        <v>0</v>
      </c>
      <c r="L158" s="65">
        <f t="shared" si="21"/>
        <v>42813</v>
      </c>
      <c r="M158" s="65">
        <f t="shared" si="23"/>
        <v>42819</v>
      </c>
      <c r="N158" s="55" t="str">
        <f t="shared" si="24"/>
        <v/>
      </c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s="49" customFormat="1" ht="21.2" customHeight="1" x14ac:dyDescent="0.25">
      <c r="A159" s="48"/>
      <c r="B159" s="21">
        <v>81</v>
      </c>
      <c r="C159" s="44">
        <f t="shared" si="25"/>
        <v>42816</v>
      </c>
      <c r="D159" s="23"/>
      <c r="E159" s="24"/>
      <c r="F159" s="25"/>
      <c r="G159" s="26"/>
      <c r="H159" s="22" t="str">
        <f t="shared" si="22"/>
        <v/>
      </c>
      <c r="I159" s="45" t="str">
        <f>IF(K159&lt;&gt;FALSE,G159-PLANILHA!$D$6,"")</f>
        <v/>
      </c>
      <c r="J159" s="23"/>
      <c r="K159" s="49" t="b">
        <f t="shared" si="20"/>
        <v>0</v>
      </c>
      <c r="L159" s="65">
        <f t="shared" si="21"/>
        <v>42813</v>
      </c>
      <c r="M159" s="65">
        <f t="shared" si="23"/>
        <v>42819</v>
      </c>
      <c r="N159" s="55" t="str">
        <f t="shared" si="24"/>
        <v/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s="49" customFormat="1" ht="21.2" customHeight="1" x14ac:dyDescent="0.25">
      <c r="A160" s="48"/>
      <c r="B160" s="21">
        <v>82</v>
      </c>
      <c r="C160" s="44">
        <f t="shared" si="25"/>
        <v>42817</v>
      </c>
      <c r="D160" s="23"/>
      <c r="E160" s="24"/>
      <c r="F160" s="25"/>
      <c r="G160" s="26"/>
      <c r="H160" s="22" t="str">
        <f t="shared" si="22"/>
        <v/>
      </c>
      <c r="I160" s="45" t="str">
        <f>IF(K160&lt;&gt;FALSE,G160-PLANILHA!$D$6,"")</f>
        <v/>
      </c>
      <c r="J160" s="23"/>
      <c r="K160" s="49" t="b">
        <f t="shared" si="20"/>
        <v>0</v>
      </c>
      <c r="L160" s="65">
        <f t="shared" si="21"/>
        <v>42813</v>
      </c>
      <c r="M160" s="65">
        <f t="shared" si="23"/>
        <v>42819</v>
      </c>
      <c r="N160" s="55" t="str">
        <f t="shared" si="24"/>
        <v/>
      </c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s="49" customFormat="1" ht="21.2" customHeight="1" x14ac:dyDescent="0.25">
      <c r="A161" s="48"/>
      <c r="B161" s="21">
        <v>83</v>
      </c>
      <c r="C161" s="44">
        <f t="shared" si="25"/>
        <v>42818</v>
      </c>
      <c r="D161" s="23"/>
      <c r="E161" s="24"/>
      <c r="F161" s="25"/>
      <c r="G161" s="26"/>
      <c r="H161" s="22" t="str">
        <f t="shared" si="22"/>
        <v/>
      </c>
      <c r="I161" s="45" t="str">
        <f>IF(K161&lt;&gt;FALSE,G161-PLANILHA!$D$6,"")</f>
        <v/>
      </c>
      <c r="J161" s="23"/>
      <c r="K161" s="49" t="b">
        <f t="shared" si="20"/>
        <v>0</v>
      </c>
      <c r="L161" s="65">
        <f t="shared" si="21"/>
        <v>42813</v>
      </c>
      <c r="M161" s="65">
        <f t="shared" si="23"/>
        <v>42819</v>
      </c>
      <c r="N161" s="55" t="str">
        <f t="shared" si="24"/>
        <v/>
      </c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s="49" customFormat="1" ht="21.2" customHeight="1" x14ac:dyDescent="0.25">
      <c r="A162" s="48"/>
      <c r="B162" s="21">
        <v>84</v>
      </c>
      <c r="C162" s="44">
        <f t="shared" si="25"/>
        <v>42819</v>
      </c>
      <c r="D162" s="23"/>
      <c r="E162" s="24"/>
      <c r="F162" s="25"/>
      <c r="G162" s="26"/>
      <c r="H162" s="22" t="str">
        <f t="shared" si="22"/>
        <v/>
      </c>
      <c r="I162" s="45" t="str">
        <f>IF(K162&lt;&gt;FALSE,G162-PLANILHA!$D$6,"")</f>
        <v/>
      </c>
      <c r="J162" s="23"/>
      <c r="K162" s="49" t="b">
        <f t="shared" si="20"/>
        <v>0</v>
      </c>
      <c r="L162" s="65">
        <f t="shared" si="21"/>
        <v>42813</v>
      </c>
      <c r="M162" s="65">
        <f t="shared" si="23"/>
        <v>42819</v>
      </c>
      <c r="N162" s="55" t="str">
        <f t="shared" si="24"/>
        <v/>
      </c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s="49" customFormat="1" ht="21.2" customHeight="1" x14ac:dyDescent="0.25">
      <c r="A163" s="48"/>
      <c r="B163" s="21">
        <v>85</v>
      </c>
      <c r="C163" s="44">
        <f t="shared" si="25"/>
        <v>42820</v>
      </c>
      <c r="D163" s="23"/>
      <c r="E163" s="24"/>
      <c r="F163" s="25"/>
      <c r="G163" s="26"/>
      <c r="H163" s="22" t="str">
        <f t="shared" si="22"/>
        <v/>
      </c>
      <c r="I163" s="45" t="str">
        <f>IF(K163&lt;&gt;FALSE,G163-PLANILHA!$D$6,"")</f>
        <v/>
      </c>
      <c r="J163" s="23"/>
      <c r="K163" s="49" t="b">
        <f t="shared" si="20"/>
        <v>0</v>
      </c>
      <c r="L163" s="65">
        <f t="shared" si="21"/>
        <v>42820</v>
      </c>
      <c r="M163" s="65">
        <f t="shared" si="23"/>
        <v>42826</v>
      </c>
      <c r="N163" s="55" t="str">
        <f t="shared" si="24"/>
        <v/>
      </c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s="49" customFormat="1" ht="21.2" customHeight="1" x14ac:dyDescent="0.25">
      <c r="A164" s="48"/>
      <c r="B164" s="21">
        <v>86</v>
      </c>
      <c r="C164" s="44">
        <f t="shared" si="25"/>
        <v>42821</v>
      </c>
      <c r="D164" s="23"/>
      <c r="E164" s="24"/>
      <c r="F164" s="25"/>
      <c r="G164" s="26"/>
      <c r="H164" s="22" t="str">
        <f t="shared" si="22"/>
        <v/>
      </c>
      <c r="I164" s="45" t="str">
        <f>IF(K164&lt;&gt;FALSE,G164-PLANILHA!$D$6,"")</f>
        <v/>
      </c>
      <c r="J164" s="23"/>
      <c r="K164" s="49" t="b">
        <f t="shared" si="20"/>
        <v>0</v>
      </c>
      <c r="L164" s="65">
        <f t="shared" si="21"/>
        <v>42820</v>
      </c>
      <c r="M164" s="65">
        <f t="shared" si="23"/>
        <v>42826</v>
      </c>
      <c r="N164" s="55" t="str">
        <f t="shared" si="24"/>
        <v/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s="49" customFormat="1" ht="21.2" customHeight="1" x14ac:dyDescent="0.25">
      <c r="A165" s="48"/>
      <c r="B165" s="21">
        <v>87</v>
      </c>
      <c r="C165" s="44">
        <f t="shared" si="25"/>
        <v>42822</v>
      </c>
      <c r="D165" s="23"/>
      <c r="E165" s="24"/>
      <c r="F165" s="25"/>
      <c r="G165" s="26"/>
      <c r="H165" s="22" t="str">
        <f t="shared" si="22"/>
        <v/>
      </c>
      <c r="I165" s="45" t="str">
        <f>IF(K165&lt;&gt;FALSE,G165-PLANILHA!$D$6,"")</f>
        <v/>
      </c>
      <c r="J165" s="23"/>
      <c r="K165" s="49" t="b">
        <f t="shared" si="20"/>
        <v>0</v>
      </c>
      <c r="L165" s="65">
        <f t="shared" si="21"/>
        <v>42820</v>
      </c>
      <c r="M165" s="65">
        <f t="shared" si="23"/>
        <v>42826</v>
      </c>
      <c r="N165" s="55" t="str">
        <f t="shared" si="24"/>
        <v/>
      </c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s="49" customFormat="1" ht="21.2" customHeight="1" x14ac:dyDescent="0.25">
      <c r="A166" s="48"/>
      <c r="B166" s="21">
        <v>88</v>
      </c>
      <c r="C166" s="44">
        <f t="shared" si="25"/>
        <v>42823</v>
      </c>
      <c r="D166" s="23"/>
      <c r="E166" s="24"/>
      <c r="F166" s="25"/>
      <c r="G166" s="26"/>
      <c r="H166" s="22" t="str">
        <f t="shared" si="22"/>
        <v/>
      </c>
      <c r="I166" s="45" t="str">
        <f>IF(K166&lt;&gt;FALSE,G166-PLANILHA!$D$6,"")</f>
        <v/>
      </c>
      <c r="J166" s="23"/>
      <c r="K166" s="49" t="b">
        <f t="shared" si="20"/>
        <v>0</v>
      </c>
      <c r="L166" s="65">
        <f t="shared" si="21"/>
        <v>42820</v>
      </c>
      <c r="M166" s="65">
        <f t="shared" si="23"/>
        <v>42826</v>
      </c>
      <c r="N166" s="55" t="str">
        <f t="shared" si="24"/>
        <v/>
      </c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s="49" customFormat="1" ht="21.2" customHeight="1" x14ac:dyDescent="0.25">
      <c r="A167" s="48"/>
      <c r="B167" s="21">
        <v>89</v>
      </c>
      <c r="C167" s="44">
        <f t="shared" si="25"/>
        <v>42824</v>
      </c>
      <c r="D167" s="23"/>
      <c r="E167" s="24"/>
      <c r="F167" s="25"/>
      <c r="G167" s="26"/>
      <c r="H167" s="22" t="str">
        <f t="shared" si="22"/>
        <v/>
      </c>
      <c r="I167" s="45" t="str">
        <f>IF(K167&lt;&gt;FALSE,G167-PLANILHA!$D$6,"")</f>
        <v/>
      </c>
      <c r="J167" s="23"/>
      <c r="K167" s="49" t="b">
        <f t="shared" si="20"/>
        <v>0</v>
      </c>
      <c r="L167" s="65">
        <f t="shared" si="21"/>
        <v>42820</v>
      </c>
      <c r="M167" s="65">
        <f t="shared" si="23"/>
        <v>42826</v>
      </c>
      <c r="N167" s="55" t="str">
        <f t="shared" si="24"/>
        <v/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s="49" customFormat="1" ht="21.2" customHeight="1" x14ac:dyDescent="0.25">
      <c r="A168" s="48"/>
      <c r="B168" s="21">
        <v>90</v>
      </c>
      <c r="C168" s="44">
        <f t="shared" si="25"/>
        <v>42825</v>
      </c>
      <c r="D168" s="23"/>
      <c r="E168" s="24"/>
      <c r="F168" s="25"/>
      <c r="G168" s="26"/>
      <c r="H168" s="22" t="str">
        <f t="shared" si="22"/>
        <v/>
      </c>
      <c r="I168" s="45" t="str">
        <f>IF(K168&lt;&gt;FALSE,G168-PLANILHA!$D$6,"")</f>
        <v/>
      </c>
      <c r="J168" s="23"/>
      <c r="K168" s="49" t="b">
        <f t="shared" si="20"/>
        <v>0</v>
      </c>
      <c r="L168" s="65">
        <f t="shared" si="21"/>
        <v>42820</v>
      </c>
      <c r="M168" s="65">
        <f t="shared" si="23"/>
        <v>42826</v>
      </c>
      <c r="N168" s="55" t="str">
        <f t="shared" si="24"/>
        <v/>
      </c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s="49" customFormat="1" ht="21.2" customHeight="1" x14ac:dyDescent="0.25">
      <c r="A169" s="48"/>
      <c r="B169" s="21">
        <v>91</v>
      </c>
      <c r="C169" s="44">
        <f t="shared" si="25"/>
        <v>42826</v>
      </c>
      <c r="D169" s="23"/>
      <c r="E169" s="24"/>
      <c r="F169" s="25"/>
      <c r="G169" s="26"/>
      <c r="H169" s="22" t="str">
        <f t="shared" si="22"/>
        <v/>
      </c>
      <c r="I169" s="45" t="str">
        <f>IF(K169&lt;&gt;FALSE,G169-PLANILHA!$D$6,"")</f>
        <v/>
      </c>
      <c r="J169" s="23"/>
      <c r="K169" s="49" t="b">
        <f t="shared" si="20"/>
        <v>0</v>
      </c>
      <c r="L169" s="65">
        <f t="shared" si="21"/>
        <v>42820</v>
      </c>
      <c r="M169" s="65">
        <f t="shared" si="23"/>
        <v>42826</v>
      </c>
      <c r="N169" s="55" t="str">
        <f t="shared" si="24"/>
        <v/>
      </c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s="49" customFormat="1" ht="21.2" customHeight="1" x14ac:dyDescent="0.25">
      <c r="A170" s="48"/>
      <c r="B170" s="21">
        <v>92</v>
      </c>
      <c r="C170" s="44">
        <f t="shared" si="25"/>
        <v>42827</v>
      </c>
      <c r="D170" s="23"/>
      <c r="E170" s="24"/>
      <c r="F170" s="25"/>
      <c r="G170" s="26"/>
      <c r="H170" s="22" t="str">
        <f t="shared" si="22"/>
        <v/>
      </c>
      <c r="I170" s="45" t="str">
        <f>IF(K170&lt;&gt;FALSE,G170-PLANILHA!$D$6,"")</f>
        <v/>
      </c>
      <c r="J170" s="23"/>
      <c r="K170" s="49" t="b">
        <f t="shared" si="20"/>
        <v>0</v>
      </c>
      <c r="L170" s="65">
        <f t="shared" si="21"/>
        <v>42827</v>
      </c>
      <c r="M170" s="65">
        <f t="shared" si="23"/>
        <v>42833</v>
      </c>
      <c r="N170" s="55" t="str">
        <f t="shared" si="24"/>
        <v/>
      </c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s="49" customFormat="1" ht="21.2" customHeight="1" x14ac:dyDescent="0.25">
      <c r="A171" s="48"/>
      <c r="B171" s="21">
        <v>93</v>
      </c>
      <c r="C171" s="44">
        <f t="shared" si="25"/>
        <v>42828</v>
      </c>
      <c r="D171" s="23"/>
      <c r="E171" s="24"/>
      <c r="F171" s="25"/>
      <c r="G171" s="26"/>
      <c r="H171" s="22" t="str">
        <f t="shared" si="22"/>
        <v/>
      </c>
      <c r="I171" s="45" t="str">
        <f>IF(K171&lt;&gt;FALSE,G171-PLANILHA!$D$6,"")</f>
        <v/>
      </c>
      <c r="J171" s="23"/>
      <c r="K171" s="49" t="b">
        <f t="shared" si="20"/>
        <v>0</v>
      </c>
      <c r="L171" s="65">
        <f t="shared" si="21"/>
        <v>42827</v>
      </c>
      <c r="M171" s="65">
        <f t="shared" si="23"/>
        <v>42833</v>
      </c>
      <c r="N171" s="55" t="str">
        <f t="shared" si="24"/>
        <v/>
      </c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s="49" customFormat="1" ht="21.2" customHeight="1" x14ac:dyDescent="0.25">
      <c r="A172" s="48"/>
      <c r="B172" s="21">
        <v>94</v>
      </c>
      <c r="C172" s="44">
        <f t="shared" si="25"/>
        <v>42829</v>
      </c>
      <c r="D172" s="23"/>
      <c r="E172" s="24"/>
      <c r="F172" s="25"/>
      <c r="G172" s="26"/>
      <c r="H172" s="22" t="str">
        <f t="shared" si="22"/>
        <v/>
      </c>
      <c r="I172" s="45" t="str">
        <f>IF(K172&lt;&gt;FALSE,G172-PLANILHA!$D$6,"")</f>
        <v/>
      </c>
      <c r="J172" s="23"/>
      <c r="K172" s="49" t="b">
        <f t="shared" si="20"/>
        <v>0</v>
      </c>
      <c r="L172" s="65">
        <f t="shared" si="21"/>
        <v>42827</v>
      </c>
      <c r="M172" s="65">
        <f t="shared" si="23"/>
        <v>42833</v>
      </c>
      <c r="N172" s="55" t="str">
        <f t="shared" si="24"/>
        <v/>
      </c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s="49" customFormat="1" ht="21.2" customHeight="1" x14ac:dyDescent="0.25">
      <c r="A173" s="48"/>
      <c r="B173" s="21">
        <v>95</v>
      </c>
      <c r="C173" s="44">
        <f t="shared" si="25"/>
        <v>42830</v>
      </c>
      <c r="D173" s="23"/>
      <c r="E173" s="24"/>
      <c r="F173" s="25"/>
      <c r="G173" s="26"/>
      <c r="H173" s="22" t="str">
        <f t="shared" si="22"/>
        <v/>
      </c>
      <c r="I173" s="45" t="str">
        <f>IF(K173&lt;&gt;FALSE,G173-PLANILHA!$D$6,"")</f>
        <v/>
      </c>
      <c r="J173" s="23"/>
      <c r="K173" s="49" t="b">
        <f t="shared" si="20"/>
        <v>0</v>
      </c>
      <c r="L173" s="65">
        <f t="shared" si="21"/>
        <v>42827</v>
      </c>
      <c r="M173" s="65">
        <f t="shared" si="23"/>
        <v>42833</v>
      </c>
      <c r="N173" s="55" t="str">
        <f t="shared" si="24"/>
        <v/>
      </c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s="49" customFormat="1" ht="21.2" customHeight="1" x14ac:dyDescent="0.25">
      <c r="A174" s="48"/>
      <c r="B174" s="21">
        <v>96</v>
      </c>
      <c r="C174" s="44">
        <f t="shared" si="25"/>
        <v>42831</v>
      </c>
      <c r="D174" s="23"/>
      <c r="E174" s="24"/>
      <c r="F174" s="25"/>
      <c r="G174" s="26"/>
      <c r="H174" s="22" t="str">
        <f t="shared" si="22"/>
        <v/>
      </c>
      <c r="I174" s="45" t="str">
        <f>IF(K174&lt;&gt;FALSE,G174-PLANILHA!$D$6,"")</f>
        <v/>
      </c>
      <c r="J174" s="23"/>
      <c r="K174" s="49" t="b">
        <f t="shared" si="20"/>
        <v>0</v>
      </c>
      <c r="L174" s="65">
        <f t="shared" si="21"/>
        <v>42827</v>
      </c>
      <c r="M174" s="65">
        <f t="shared" si="23"/>
        <v>42833</v>
      </c>
      <c r="N174" s="55" t="str">
        <f t="shared" si="24"/>
        <v/>
      </c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s="49" customFormat="1" ht="21.2" customHeight="1" x14ac:dyDescent="0.25">
      <c r="A175" s="48"/>
      <c r="B175" s="21">
        <v>97</v>
      </c>
      <c r="C175" s="44">
        <f t="shared" si="25"/>
        <v>42832</v>
      </c>
      <c r="D175" s="23"/>
      <c r="E175" s="24"/>
      <c r="F175" s="25"/>
      <c r="G175" s="26"/>
      <c r="H175" s="22" t="str">
        <f t="shared" si="22"/>
        <v/>
      </c>
      <c r="I175" s="45" t="str">
        <f>IF(K175&lt;&gt;FALSE,G175-PLANILHA!$D$6,"")</f>
        <v/>
      </c>
      <c r="J175" s="23"/>
      <c r="K175" s="49" t="b">
        <f t="shared" si="20"/>
        <v>0</v>
      </c>
      <c r="L175" s="65">
        <f t="shared" si="21"/>
        <v>42827</v>
      </c>
      <c r="M175" s="65">
        <f t="shared" si="23"/>
        <v>42833</v>
      </c>
      <c r="N175" s="55" t="str">
        <f t="shared" si="24"/>
        <v/>
      </c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s="49" customFormat="1" ht="21.2" customHeight="1" x14ac:dyDescent="0.25">
      <c r="A176" s="48"/>
      <c r="B176" s="21">
        <v>98</v>
      </c>
      <c r="C176" s="44">
        <f t="shared" si="25"/>
        <v>42833</v>
      </c>
      <c r="D176" s="23"/>
      <c r="E176" s="24"/>
      <c r="F176" s="25"/>
      <c r="G176" s="26"/>
      <c r="H176" s="22" t="str">
        <f t="shared" si="22"/>
        <v/>
      </c>
      <c r="I176" s="45" t="str">
        <f>IF(K176&lt;&gt;FALSE,G176-PLANILHA!$D$6,"")</f>
        <v/>
      </c>
      <c r="J176" s="23"/>
      <c r="K176" s="49" t="b">
        <f t="shared" si="20"/>
        <v>0</v>
      </c>
      <c r="L176" s="65">
        <f t="shared" si="21"/>
        <v>42827</v>
      </c>
      <c r="M176" s="65">
        <f t="shared" si="23"/>
        <v>42833</v>
      </c>
      <c r="N176" s="55" t="str">
        <f t="shared" si="24"/>
        <v/>
      </c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s="49" customFormat="1" ht="21.2" customHeight="1" x14ac:dyDescent="0.25">
      <c r="A177" s="48"/>
      <c r="B177" s="21">
        <v>99</v>
      </c>
      <c r="C177" s="44">
        <f t="shared" si="25"/>
        <v>42834</v>
      </c>
      <c r="D177" s="23"/>
      <c r="E177" s="24"/>
      <c r="F177" s="25"/>
      <c r="G177" s="26"/>
      <c r="H177" s="22" t="str">
        <f t="shared" si="22"/>
        <v/>
      </c>
      <c r="I177" s="45" t="str">
        <f>IF(K177&lt;&gt;FALSE,G177-PLANILHA!$D$6,"")</f>
        <v/>
      </c>
      <c r="J177" s="23"/>
      <c r="K177" s="49" t="b">
        <f t="shared" si="20"/>
        <v>0</v>
      </c>
      <c r="L177" s="65">
        <f t="shared" si="21"/>
        <v>42834</v>
      </c>
      <c r="M177" s="65">
        <f t="shared" si="23"/>
        <v>42840</v>
      </c>
      <c r="N177" s="55" t="str">
        <f t="shared" si="24"/>
        <v/>
      </c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s="49" customFormat="1" ht="21.2" customHeight="1" x14ac:dyDescent="0.25">
      <c r="A178" s="48"/>
      <c r="B178" s="21">
        <v>100</v>
      </c>
      <c r="C178" s="44">
        <f t="shared" si="25"/>
        <v>42835</v>
      </c>
      <c r="D178" s="23"/>
      <c r="E178" s="24"/>
      <c r="F178" s="25"/>
      <c r="G178" s="26"/>
      <c r="H178" s="22" t="str">
        <f t="shared" si="22"/>
        <v/>
      </c>
      <c r="I178" s="45" t="str">
        <f>IF(K178&lt;&gt;FALSE,G178-PLANILHA!$D$6,"")</f>
        <v/>
      </c>
      <c r="J178" s="23"/>
      <c r="K178" s="49" t="b">
        <f t="shared" si="20"/>
        <v>0</v>
      </c>
      <c r="L178" s="65">
        <f t="shared" si="21"/>
        <v>42834</v>
      </c>
      <c r="M178" s="65">
        <f t="shared" si="23"/>
        <v>42840</v>
      </c>
      <c r="N178" s="55" t="str">
        <f t="shared" si="24"/>
        <v/>
      </c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s="49" customFormat="1" ht="21.2" customHeight="1" x14ac:dyDescent="0.25">
      <c r="A179" s="48"/>
      <c r="B179" s="21">
        <v>101</v>
      </c>
      <c r="C179" s="44">
        <f t="shared" si="25"/>
        <v>42836</v>
      </c>
      <c r="D179" s="23"/>
      <c r="E179" s="24"/>
      <c r="F179" s="25"/>
      <c r="G179" s="26"/>
      <c r="H179" s="22" t="str">
        <f t="shared" si="22"/>
        <v/>
      </c>
      <c r="I179" s="45" t="str">
        <f>IF(K179&lt;&gt;FALSE,G179-PLANILHA!$D$6,"")</f>
        <v/>
      </c>
      <c r="J179" s="23"/>
      <c r="K179" s="49" t="b">
        <f t="shared" si="20"/>
        <v>0</v>
      </c>
      <c r="L179" s="65">
        <f t="shared" si="21"/>
        <v>42834</v>
      </c>
      <c r="M179" s="65">
        <f t="shared" si="23"/>
        <v>42840</v>
      </c>
      <c r="N179" s="55" t="str">
        <f t="shared" si="24"/>
        <v/>
      </c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</row>
    <row r="180" spans="1:57" s="49" customFormat="1" ht="21.2" customHeight="1" x14ac:dyDescent="0.25">
      <c r="A180" s="48"/>
      <c r="B180" s="21">
        <v>102</v>
      </c>
      <c r="C180" s="44">
        <f t="shared" si="25"/>
        <v>42837</v>
      </c>
      <c r="D180" s="23"/>
      <c r="E180" s="24"/>
      <c r="F180" s="25"/>
      <c r="G180" s="26"/>
      <c r="H180" s="22" t="str">
        <f t="shared" si="22"/>
        <v/>
      </c>
      <c r="I180" s="45" t="str">
        <f>IF(K180&lt;&gt;FALSE,G180-PLANILHA!$D$6,"")</f>
        <v/>
      </c>
      <c r="J180" s="23"/>
      <c r="K180" s="49" t="b">
        <f t="shared" si="20"/>
        <v>0</v>
      </c>
      <c r="L180" s="65">
        <f t="shared" si="21"/>
        <v>42834</v>
      </c>
      <c r="M180" s="65">
        <f t="shared" si="23"/>
        <v>42840</v>
      </c>
      <c r="N180" s="55" t="str">
        <f t="shared" si="24"/>
        <v/>
      </c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</row>
    <row r="181" spans="1:57" s="49" customFormat="1" ht="21.2" customHeight="1" x14ac:dyDescent="0.25">
      <c r="A181" s="48"/>
      <c r="B181" s="21">
        <v>103</v>
      </c>
      <c r="C181" s="44">
        <f t="shared" si="25"/>
        <v>42838</v>
      </c>
      <c r="D181" s="23"/>
      <c r="E181" s="24"/>
      <c r="F181" s="25"/>
      <c r="G181" s="26"/>
      <c r="H181" s="22" t="str">
        <f t="shared" si="22"/>
        <v/>
      </c>
      <c r="I181" s="45" t="str">
        <f>IF(K181&lt;&gt;FALSE,G181-PLANILHA!$D$6,"")</f>
        <v/>
      </c>
      <c r="J181" s="23"/>
      <c r="K181" s="49" t="b">
        <f t="shared" si="20"/>
        <v>0</v>
      </c>
      <c r="L181" s="65">
        <f t="shared" si="21"/>
        <v>42834</v>
      </c>
      <c r="M181" s="65">
        <f t="shared" si="23"/>
        <v>42840</v>
      </c>
      <c r="N181" s="55" t="str">
        <f t="shared" si="24"/>
        <v/>
      </c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</row>
    <row r="182" spans="1:57" s="49" customFormat="1" ht="21.2" customHeight="1" x14ac:dyDescent="0.25">
      <c r="A182" s="48"/>
      <c r="B182" s="21">
        <v>104</v>
      </c>
      <c r="C182" s="44">
        <f t="shared" si="25"/>
        <v>42839</v>
      </c>
      <c r="D182" s="23"/>
      <c r="E182" s="24"/>
      <c r="F182" s="25"/>
      <c r="G182" s="26"/>
      <c r="H182" s="22" t="str">
        <f t="shared" si="22"/>
        <v/>
      </c>
      <c r="I182" s="45" t="str">
        <f>IF(K182&lt;&gt;FALSE,G182-PLANILHA!$D$6,"")</f>
        <v/>
      </c>
      <c r="J182" s="23"/>
      <c r="K182" s="49" t="b">
        <f t="shared" si="20"/>
        <v>0</v>
      </c>
      <c r="L182" s="65">
        <f t="shared" si="21"/>
        <v>42834</v>
      </c>
      <c r="M182" s="65">
        <f t="shared" si="23"/>
        <v>42840</v>
      </c>
      <c r="N182" s="55" t="str">
        <f t="shared" si="24"/>
        <v/>
      </c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</row>
    <row r="183" spans="1:57" s="49" customFormat="1" ht="21.2" customHeight="1" x14ac:dyDescent="0.25">
      <c r="A183" s="48"/>
      <c r="B183" s="21">
        <v>105</v>
      </c>
      <c r="C183" s="44">
        <f t="shared" si="25"/>
        <v>42840</v>
      </c>
      <c r="D183" s="23"/>
      <c r="E183" s="24"/>
      <c r="F183" s="25"/>
      <c r="G183" s="26"/>
      <c r="H183" s="22" t="str">
        <f t="shared" si="22"/>
        <v/>
      </c>
      <c r="I183" s="45" t="str">
        <f>IF(K183&lt;&gt;FALSE,G183-PLANILHA!$D$6,"")</f>
        <v/>
      </c>
      <c r="J183" s="23"/>
      <c r="K183" s="49" t="b">
        <f t="shared" si="20"/>
        <v>0</v>
      </c>
      <c r="L183" s="65">
        <f t="shared" si="21"/>
        <v>42834</v>
      </c>
      <c r="M183" s="65">
        <f t="shared" si="23"/>
        <v>42840</v>
      </c>
      <c r="N183" s="55" t="str">
        <f t="shared" si="24"/>
        <v/>
      </c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</row>
    <row r="184" spans="1:57" s="49" customFormat="1" ht="21.2" customHeight="1" x14ac:dyDescent="0.25">
      <c r="A184" s="48"/>
      <c r="B184" s="21">
        <v>106</v>
      </c>
      <c r="C184" s="44">
        <f t="shared" si="25"/>
        <v>42841</v>
      </c>
      <c r="D184" s="23"/>
      <c r="E184" s="24"/>
      <c r="F184" s="25"/>
      <c r="G184" s="26"/>
      <c r="H184" s="22" t="str">
        <f t="shared" si="22"/>
        <v/>
      </c>
      <c r="I184" s="45" t="str">
        <f>IF(K184&lt;&gt;FALSE,G184-PLANILHA!$D$6,"")</f>
        <v/>
      </c>
      <c r="J184" s="23"/>
      <c r="K184" s="49" t="b">
        <f t="shared" si="20"/>
        <v>0</v>
      </c>
      <c r="L184" s="65">
        <f t="shared" si="21"/>
        <v>42841</v>
      </c>
      <c r="M184" s="65">
        <f t="shared" si="23"/>
        <v>42847</v>
      </c>
      <c r="N184" s="55" t="str">
        <f t="shared" si="24"/>
        <v/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</row>
    <row r="185" spans="1:57" s="49" customFormat="1" ht="21.2" customHeight="1" x14ac:dyDescent="0.25">
      <c r="A185" s="48"/>
      <c r="B185" s="21">
        <v>107</v>
      </c>
      <c r="C185" s="44">
        <f t="shared" si="25"/>
        <v>42842</v>
      </c>
      <c r="D185" s="23"/>
      <c r="E185" s="24"/>
      <c r="F185" s="25"/>
      <c r="G185" s="26"/>
      <c r="H185" s="22" t="str">
        <f t="shared" si="22"/>
        <v/>
      </c>
      <c r="I185" s="45" t="str">
        <f>IF(K185&lt;&gt;FALSE,G185-PLANILHA!$D$6,"")</f>
        <v/>
      </c>
      <c r="J185" s="23"/>
      <c r="K185" s="49" t="b">
        <f t="shared" si="20"/>
        <v>0</v>
      </c>
      <c r="L185" s="65">
        <f t="shared" si="21"/>
        <v>42841</v>
      </c>
      <c r="M185" s="65">
        <f t="shared" si="23"/>
        <v>42847</v>
      </c>
      <c r="N185" s="55" t="str">
        <f t="shared" si="24"/>
        <v/>
      </c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</row>
    <row r="186" spans="1:57" s="49" customFormat="1" ht="21.2" customHeight="1" x14ac:dyDescent="0.25">
      <c r="A186" s="48"/>
      <c r="B186" s="21">
        <v>108</v>
      </c>
      <c r="C186" s="44">
        <f t="shared" si="25"/>
        <v>42843</v>
      </c>
      <c r="D186" s="23"/>
      <c r="E186" s="24"/>
      <c r="F186" s="25"/>
      <c r="G186" s="26"/>
      <c r="H186" s="22" t="str">
        <f t="shared" si="22"/>
        <v/>
      </c>
      <c r="I186" s="45" t="str">
        <f>IF(K186&lt;&gt;FALSE,G186-PLANILHA!$D$6,"")</f>
        <v/>
      </c>
      <c r="J186" s="23"/>
      <c r="K186" s="49" t="b">
        <f t="shared" si="20"/>
        <v>0</v>
      </c>
      <c r="L186" s="65">
        <f t="shared" si="21"/>
        <v>42841</v>
      </c>
      <c r="M186" s="65">
        <f t="shared" si="23"/>
        <v>42847</v>
      </c>
      <c r="N186" s="55" t="str">
        <f t="shared" si="24"/>
        <v/>
      </c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</row>
    <row r="187" spans="1:57" s="49" customFormat="1" ht="21.2" customHeight="1" x14ac:dyDescent="0.25">
      <c r="A187" s="48"/>
      <c r="B187" s="21">
        <v>109</v>
      </c>
      <c r="C187" s="44">
        <f t="shared" si="25"/>
        <v>42844</v>
      </c>
      <c r="D187" s="23"/>
      <c r="E187" s="24"/>
      <c r="F187" s="25"/>
      <c r="G187" s="26"/>
      <c r="H187" s="22" t="str">
        <f t="shared" si="22"/>
        <v/>
      </c>
      <c r="I187" s="45" t="str">
        <f>IF(K187&lt;&gt;FALSE,G187-PLANILHA!$D$6,"")</f>
        <v/>
      </c>
      <c r="J187" s="23"/>
      <c r="K187" s="49" t="b">
        <f t="shared" si="20"/>
        <v>0</v>
      </c>
      <c r="L187" s="65">
        <f t="shared" si="21"/>
        <v>42841</v>
      </c>
      <c r="M187" s="65">
        <f t="shared" si="23"/>
        <v>42847</v>
      </c>
      <c r="N187" s="55" t="str">
        <f t="shared" si="24"/>
        <v/>
      </c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</row>
    <row r="188" spans="1:57" s="49" customFormat="1" ht="21.2" customHeight="1" x14ac:dyDescent="0.25">
      <c r="A188" s="48"/>
      <c r="B188" s="21">
        <v>110</v>
      </c>
      <c r="C188" s="44">
        <f t="shared" si="25"/>
        <v>42845</v>
      </c>
      <c r="D188" s="23"/>
      <c r="E188" s="24"/>
      <c r="F188" s="25"/>
      <c r="G188" s="26"/>
      <c r="H188" s="22" t="str">
        <f t="shared" si="22"/>
        <v/>
      </c>
      <c r="I188" s="45" t="str">
        <f>IF(K188&lt;&gt;FALSE,G188-PLANILHA!$D$6,"")</f>
        <v/>
      </c>
      <c r="J188" s="23"/>
      <c r="K188" s="49" t="b">
        <f t="shared" si="20"/>
        <v>0</v>
      </c>
      <c r="L188" s="65">
        <f t="shared" si="21"/>
        <v>42841</v>
      </c>
      <c r="M188" s="65">
        <f t="shared" si="23"/>
        <v>42847</v>
      </c>
      <c r="N188" s="55" t="str">
        <f t="shared" si="24"/>
        <v/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</row>
    <row r="189" spans="1:57" s="49" customFormat="1" ht="21.2" customHeight="1" x14ac:dyDescent="0.25">
      <c r="A189" s="48"/>
      <c r="B189" s="21">
        <v>111</v>
      </c>
      <c r="C189" s="44">
        <f t="shared" si="25"/>
        <v>42846</v>
      </c>
      <c r="D189" s="23"/>
      <c r="E189" s="24"/>
      <c r="F189" s="25"/>
      <c r="G189" s="26"/>
      <c r="H189" s="22" t="str">
        <f t="shared" si="22"/>
        <v/>
      </c>
      <c r="I189" s="45" t="str">
        <f>IF(K189&lt;&gt;FALSE,G189-PLANILHA!$D$6,"")</f>
        <v/>
      </c>
      <c r="J189" s="23"/>
      <c r="K189" s="49" t="b">
        <f t="shared" si="20"/>
        <v>0</v>
      </c>
      <c r="L189" s="65">
        <f t="shared" si="21"/>
        <v>42841</v>
      </c>
      <c r="M189" s="65">
        <f t="shared" si="23"/>
        <v>42847</v>
      </c>
      <c r="N189" s="55" t="str">
        <f t="shared" si="24"/>
        <v/>
      </c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</row>
    <row r="190" spans="1:57" s="49" customFormat="1" ht="21.2" customHeight="1" x14ac:dyDescent="0.25">
      <c r="A190" s="48"/>
      <c r="B190" s="21">
        <v>112</v>
      </c>
      <c r="C190" s="44">
        <f t="shared" si="25"/>
        <v>42847</v>
      </c>
      <c r="D190" s="23"/>
      <c r="E190" s="24"/>
      <c r="F190" s="25"/>
      <c r="G190" s="26"/>
      <c r="H190" s="22" t="str">
        <f t="shared" si="22"/>
        <v/>
      </c>
      <c r="I190" s="45" t="str">
        <f>IF(K190&lt;&gt;FALSE,G190-PLANILHA!$D$6,"")</f>
        <v/>
      </c>
      <c r="J190" s="23"/>
      <c r="K190" s="49" t="b">
        <f t="shared" si="20"/>
        <v>0</v>
      </c>
      <c r="L190" s="65">
        <f t="shared" si="21"/>
        <v>42841</v>
      </c>
      <c r="M190" s="65">
        <f t="shared" si="23"/>
        <v>42847</v>
      </c>
      <c r="N190" s="55" t="str">
        <f t="shared" si="24"/>
        <v/>
      </c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</row>
    <row r="191" spans="1:57" s="49" customFormat="1" ht="21.2" customHeight="1" x14ac:dyDescent="0.25">
      <c r="A191" s="48"/>
      <c r="B191" s="21">
        <v>113</v>
      </c>
      <c r="C191" s="44">
        <f t="shared" si="25"/>
        <v>42848</v>
      </c>
      <c r="D191" s="23"/>
      <c r="E191" s="24"/>
      <c r="F191" s="25"/>
      <c r="G191" s="26"/>
      <c r="H191" s="22" t="str">
        <f t="shared" si="22"/>
        <v/>
      </c>
      <c r="I191" s="45" t="str">
        <f>IF(K191&lt;&gt;FALSE,G191-PLANILHA!$D$6,"")</f>
        <v/>
      </c>
      <c r="J191" s="23"/>
      <c r="K191" s="49" t="b">
        <f t="shared" si="20"/>
        <v>0</v>
      </c>
      <c r="L191" s="65">
        <f t="shared" si="21"/>
        <v>42848</v>
      </c>
      <c r="M191" s="65">
        <f t="shared" si="23"/>
        <v>42854</v>
      </c>
      <c r="N191" s="55" t="str">
        <f t="shared" si="24"/>
        <v/>
      </c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</row>
    <row r="192" spans="1:57" s="49" customFormat="1" ht="21.2" customHeight="1" x14ac:dyDescent="0.25">
      <c r="A192" s="48"/>
      <c r="B192" s="21">
        <v>114</v>
      </c>
      <c r="C192" s="44">
        <f t="shared" si="25"/>
        <v>42849</v>
      </c>
      <c r="D192" s="23"/>
      <c r="E192" s="24"/>
      <c r="F192" s="25"/>
      <c r="G192" s="26"/>
      <c r="H192" s="22" t="str">
        <f t="shared" si="22"/>
        <v/>
      </c>
      <c r="I192" s="45" t="str">
        <f>IF(K192&lt;&gt;FALSE,G192-PLANILHA!$D$6,"")</f>
        <v/>
      </c>
      <c r="J192" s="23"/>
      <c r="K192" s="49" t="b">
        <f t="shared" si="20"/>
        <v>0</v>
      </c>
      <c r="L192" s="65">
        <f t="shared" si="21"/>
        <v>42848</v>
      </c>
      <c r="M192" s="65">
        <f t="shared" si="23"/>
        <v>42854</v>
      </c>
      <c r="N192" s="55" t="str">
        <f t="shared" si="24"/>
        <v/>
      </c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</row>
    <row r="193" spans="1:57" s="49" customFormat="1" ht="21.2" customHeight="1" x14ac:dyDescent="0.25">
      <c r="A193" s="48"/>
      <c r="B193" s="21">
        <v>115</v>
      </c>
      <c r="C193" s="44">
        <f t="shared" si="25"/>
        <v>42850</v>
      </c>
      <c r="D193" s="23"/>
      <c r="E193" s="24"/>
      <c r="F193" s="25"/>
      <c r="G193" s="26"/>
      <c r="H193" s="22" t="str">
        <f t="shared" si="22"/>
        <v/>
      </c>
      <c r="I193" s="45" t="str">
        <f>IF(K193&lt;&gt;FALSE,G193-PLANILHA!$D$6,"")</f>
        <v/>
      </c>
      <c r="J193" s="23"/>
      <c r="K193" s="49" t="b">
        <f t="shared" si="20"/>
        <v>0</v>
      </c>
      <c r="L193" s="65">
        <f t="shared" si="21"/>
        <v>42848</v>
      </c>
      <c r="M193" s="65">
        <f t="shared" si="23"/>
        <v>42854</v>
      </c>
      <c r="N193" s="55" t="str">
        <f t="shared" si="24"/>
        <v/>
      </c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</row>
    <row r="194" spans="1:57" s="49" customFormat="1" ht="21.2" customHeight="1" x14ac:dyDescent="0.25">
      <c r="A194" s="48"/>
      <c r="B194" s="21">
        <v>116</v>
      </c>
      <c r="C194" s="44">
        <f t="shared" si="25"/>
        <v>42851</v>
      </c>
      <c r="D194" s="23"/>
      <c r="E194" s="24"/>
      <c r="F194" s="25"/>
      <c r="G194" s="26"/>
      <c r="H194" s="22" t="str">
        <f t="shared" si="22"/>
        <v/>
      </c>
      <c r="I194" s="45" t="str">
        <f>IF(K194&lt;&gt;FALSE,G194-PLANILHA!$D$6,"")</f>
        <v/>
      </c>
      <c r="J194" s="23"/>
      <c r="K194" s="49" t="b">
        <f t="shared" si="20"/>
        <v>0</v>
      </c>
      <c r="L194" s="65">
        <f t="shared" si="21"/>
        <v>42848</v>
      </c>
      <c r="M194" s="65">
        <f t="shared" si="23"/>
        <v>42854</v>
      </c>
      <c r="N194" s="55" t="str">
        <f t="shared" si="24"/>
        <v/>
      </c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</row>
    <row r="195" spans="1:57" s="49" customFormat="1" ht="21.2" customHeight="1" x14ac:dyDescent="0.25">
      <c r="A195" s="48"/>
      <c r="B195" s="21">
        <v>117</v>
      </c>
      <c r="C195" s="44">
        <f t="shared" si="25"/>
        <v>42852</v>
      </c>
      <c r="D195" s="23"/>
      <c r="E195" s="24"/>
      <c r="F195" s="25"/>
      <c r="G195" s="26"/>
      <c r="H195" s="22" t="str">
        <f t="shared" si="22"/>
        <v/>
      </c>
      <c r="I195" s="45" t="str">
        <f>IF(K195&lt;&gt;FALSE,G195-PLANILHA!$D$6,"")</f>
        <v/>
      </c>
      <c r="J195" s="23"/>
      <c r="K195" s="49" t="b">
        <f t="shared" si="20"/>
        <v>0</v>
      </c>
      <c r="L195" s="65">
        <f t="shared" si="21"/>
        <v>42848</v>
      </c>
      <c r="M195" s="65">
        <f t="shared" si="23"/>
        <v>42854</v>
      </c>
      <c r="N195" s="55" t="str">
        <f t="shared" si="24"/>
        <v/>
      </c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</row>
    <row r="196" spans="1:57" s="49" customFormat="1" ht="21.2" customHeight="1" x14ac:dyDescent="0.25">
      <c r="A196" s="48"/>
      <c r="B196" s="21">
        <v>118</v>
      </c>
      <c r="C196" s="44">
        <f t="shared" si="25"/>
        <v>42853</v>
      </c>
      <c r="D196" s="23"/>
      <c r="E196" s="24"/>
      <c r="F196" s="25"/>
      <c r="G196" s="26"/>
      <c r="H196" s="22" t="str">
        <f t="shared" si="22"/>
        <v/>
      </c>
      <c r="I196" s="45" t="str">
        <f>IF(K196&lt;&gt;FALSE,G196-PLANILHA!$D$6,"")</f>
        <v/>
      </c>
      <c r="J196" s="23"/>
      <c r="K196" s="49" t="b">
        <f t="shared" si="20"/>
        <v>0</v>
      </c>
      <c r="L196" s="65">
        <f t="shared" si="21"/>
        <v>42848</v>
      </c>
      <c r="M196" s="65">
        <f t="shared" si="23"/>
        <v>42854</v>
      </c>
      <c r="N196" s="55" t="str">
        <f t="shared" si="24"/>
        <v/>
      </c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</row>
    <row r="197" spans="1:57" s="49" customFormat="1" ht="21.2" customHeight="1" x14ac:dyDescent="0.25">
      <c r="A197" s="48"/>
      <c r="B197" s="21">
        <v>119</v>
      </c>
      <c r="C197" s="44">
        <f t="shared" si="25"/>
        <v>42854</v>
      </c>
      <c r="D197" s="23"/>
      <c r="E197" s="24"/>
      <c r="F197" s="25"/>
      <c r="G197" s="26"/>
      <c r="H197" s="22" t="str">
        <f t="shared" si="22"/>
        <v/>
      </c>
      <c r="I197" s="45" t="str">
        <f>IF(K197&lt;&gt;FALSE,G197-PLANILHA!$D$6,"")</f>
        <v/>
      </c>
      <c r="J197" s="23"/>
      <c r="K197" s="49" t="b">
        <f t="shared" si="20"/>
        <v>0</v>
      </c>
      <c r="L197" s="65">
        <f t="shared" si="21"/>
        <v>42848</v>
      </c>
      <c r="M197" s="65">
        <f t="shared" si="23"/>
        <v>42854</v>
      </c>
      <c r="N197" s="55" t="str">
        <f t="shared" si="24"/>
        <v/>
      </c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</row>
    <row r="198" spans="1:57" s="49" customFormat="1" ht="21.2" customHeight="1" x14ac:dyDescent="0.25">
      <c r="A198" s="48"/>
      <c r="B198" s="21">
        <v>120</v>
      </c>
      <c r="C198" s="44">
        <f t="shared" si="25"/>
        <v>42855</v>
      </c>
      <c r="D198" s="23"/>
      <c r="E198" s="24"/>
      <c r="F198" s="25"/>
      <c r="G198" s="26"/>
      <c r="H198" s="22" t="str">
        <f t="shared" si="22"/>
        <v/>
      </c>
      <c r="I198" s="45" t="str">
        <f>IF(K198&lt;&gt;FALSE,G198-PLANILHA!$D$6,"")</f>
        <v/>
      </c>
      <c r="J198" s="23"/>
      <c r="K198" s="49" t="b">
        <f t="shared" si="20"/>
        <v>0</v>
      </c>
      <c r="L198" s="65">
        <f t="shared" si="21"/>
        <v>42855</v>
      </c>
      <c r="M198" s="65">
        <f t="shared" si="23"/>
        <v>42861</v>
      </c>
      <c r="N198" s="55" t="str">
        <f t="shared" si="24"/>
        <v/>
      </c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</row>
    <row r="199" spans="1:57" s="49" customFormat="1" ht="21.2" customHeight="1" x14ac:dyDescent="0.25">
      <c r="A199" s="48"/>
      <c r="B199" s="21">
        <v>121</v>
      </c>
      <c r="C199" s="44">
        <f t="shared" si="25"/>
        <v>42856</v>
      </c>
      <c r="D199" s="23"/>
      <c r="E199" s="24"/>
      <c r="F199" s="25"/>
      <c r="G199" s="26"/>
      <c r="H199" s="22" t="str">
        <f t="shared" si="22"/>
        <v/>
      </c>
      <c r="I199" s="45" t="str">
        <f>IF(K199&lt;&gt;FALSE,G199-PLANILHA!$D$6,"")</f>
        <v/>
      </c>
      <c r="J199" s="23"/>
      <c r="K199" s="49" t="b">
        <f t="shared" si="20"/>
        <v>0</v>
      </c>
      <c r="L199" s="65">
        <f t="shared" si="21"/>
        <v>42855</v>
      </c>
      <c r="M199" s="65">
        <f t="shared" si="23"/>
        <v>42861</v>
      </c>
      <c r="N199" s="55" t="str">
        <f t="shared" si="24"/>
        <v/>
      </c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</row>
    <row r="200" spans="1:57" s="49" customFormat="1" ht="21.2" customHeight="1" x14ac:dyDescent="0.25">
      <c r="A200" s="48"/>
      <c r="B200" s="21">
        <v>122</v>
      </c>
      <c r="C200" s="44">
        <f t="shared" si="25"/>
        <v>42857</v>
      </c>
      <c r="D200" s="23"/>
      <c r="E200" s="24"/>
      <c r="F200" s="25"/>
      <c r="G200" s="26"/>
      <c r="H200" s="22" t="str">
        <f t="shared" si="22"/>
        <v/>
      </c>
      <c r="I200" s="45" t="str">
        <f>IF(K200&lt;&gt;FALSE,G200-PLANILHA!$D$6,"")</f>
        <v/>
      </c>
      <c r="J200" s="23"/>
      <c r="K200" s="49" t="b">
        <f t="shared" si="20"/>
        <v>0</v>
      </c>
      <c r="L200" s="65">
        <f t="shared" si="21"/>
        <v>42855</v>
      </c>
      <c r="M200" s="65">
        <f t="shared" si="23"/>
        <v>42861</v>
      </c>
      <c r="N200" s="55" t="str">
        <f t="shared" si="24"/>
        <v/>
      </c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</row>
    <row r="201" spans="1:57" s="49" customFormat="1" ht="21.2" customHeight="1" x14ac:dyDescent="0.25">
      <c r="A201" s="48"/>
      <c r="B201" s="21">
        <v>123</v>
      </c>
      <c r="C201" s="44">
        <f t="shared" si="25"/>
        <v>42858</v>
      </c>
      <c r="D201" s="23"/>
      <c r="E201" s="24"/>
      <c r="F201" s="25"/>
      <c r="G201" s="26"/>
      <c r="H201" s="22" t="str">
        <f t="shared" si="22"/>
        <v/>
      </c>
      <c r="I201" s="45" t="str">
        <f>IF(K201&lt;&gt;FALSE,G201-PLANILHA!$D$6,"")</f>
        <v/>
      </c>
      <c r="J201" s="23"/>
      <c r="K201" s="49" t="b">
        <f t="shared" si="20"/>
        <v>0</v>
      </c>
      <c r="L201" s="65">
        <f t="shared" si="21"/>
        <v>42855</v>
      </c>
      <c r="M201" s="65">
        <f t="shared" si="23"/>
        <v>42861</v>
      </c>
      <c r="N201" s="55" t="str">
        <f t="shared" si="24"/>
        <v/>
      </c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</row>
    <row r="202" spans="1:57" s="49" customFormat="1" ht="21.2" customHeight="1" x14ac:dyDescent="0.25">
      <c r="A202" s="48"/>
      <c r="B202" s="21">
        <v>124</v>
      </c>
      <c r="C202" s="44">
        <f t="shared" si="25"/>
        <v>42859</v>
      </c>
      <c r="D202" s="23"/>
      <c r="E202" s="24"/>
      <c r="F202" s="25"/>
      <c r="G202" s="26"/>
      <c r="H202" s="22" t="str">
        <f t="shared" si="22"/>
        <v/>
      </c>
      <c r="I202" s="45" t="str">
        <f>IF(K202&lt;&gt;FALSE,G202-PLANILHA!$D$6,"")</f>
        <v/>
      </c>
      <c r="J202" s="23"/>
      <c r="K202" s="49" t="b">
        <f t="shared" si="20"/>
        <v>0</v>
      </c>
      <c r="L202" s="65">
        <f t="shared" si="21"/>
        <v>42855</v>
      </c>
      <c r="M202" s="65">
        <f t="shared" si="23"/>
        <v>42861</v>
      </c>
      <c r="N202" s="55" t="str">
        <f t="shared" si="24"/>
        <v/>
      </c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</row>
    <row r="203" spans="1:57" s="49" customFormat="1" ht="21.2" customHeight="1" x14ac:dyDescent="0.25">
      <c r="A203" s="48"/>
      <c r="B203" s="21">
        <v>125</v>
      </c>
      <c r="C203" s="44">
        <f t="shared" si="25"/>
        <v>42860</v>
      </c>
      <c r="D203" s="23"/>
      <c r="E203" s="24"/>
      <c r="F203" s="25"/>
      <c r="G203" s="26"/>
      <c r="H203" s="22" t="str">
        <f t="shared" si="22"/>
        <v/>
      </c>
      <c r="I203" s="45" t="str">
        <f>IF(K203&lt;&gt;FALSE,G203-PLANILHA!$D$6,"")</f>
        <v/>
      </c>
      <c r="J203" s="23"/>
      <c r="K203" s="49" t="b">
        <f t="shared" si="20"/>
        <v>0</v>
      </c>
      <c r="L203" s="65">
        <f t="shared" si="21"/>
        <v>42855</v>
      </c>
      <c r="M203" s="65">
        <f t="shared" si="23"/>
        <v>42861</v>
      </c>
      <c r="N203" s="55" t="str">
        <f t="shared" si="24"/>
        <v/>
      </c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</row>
    <row r="204" spans="1:57" s="49" customFormat="1" ht="21.2" customHeight="1" x14ac:dyDescent="0.25">
      <c r="A204" s="48"/>
      <c r="B204" s="21">
        <v>126</v>
      </c>
      <c r="C204" s="44">
        <f t="shared" si="25"/>
        <v>42861</v>
      </c>
      <c r="D204" s="23"/>
      <c r="E204" s="24"/>
      <c r="F204" s="25"/>
      <c r="G204" s="26"/>
      <c r="H204" s="22" t="str">
        <f t="shared" si="22"/>
        <v/>
      </c>
      <c r="I204" s="45" t="str">
        <f>IF(K204&lt;&gt;FALSE,G204-PLANILHA!$D$6,"")</f>
        <v/>
      </c>
      <c r="J204" s="23"/>
      <c r="K204" s="49" t="b">
        <f t="shared" si="20"/>
        <v>0</v>
      </c>
      <c r="L204" s="65">
        <f t="shared" si="21"/>
        <v>42855</v>
      </c>
      <c r="M204" s="65">
        <f t="shared" si="23"/>
        <v>42861</v>
      </c>
      <c r="N204" s="55" t="str">
        <f t="shared" si="24"/>
        <v/>
      </c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</row>
    <row r="205" spans="1:57" s="49" customFormat="1" ht="21.2" customHeight="1" x14ac:dyDescent="0.25">
      <c r="A205" s="48"/>
      <c r="B205" s="21">
        <v>127</v>
      </c>
      <c r="C205" s="44">
        <f t="shared" si="25"/>
        <v>42862</v>
      </c>
      <c r="D205" s="23"/>
      <c r="E205" s="24"/>
      <c r="F205" s="25"/>
      <c r="G205" s="26"/>
      <c r="H205" s="22" t="str">
        <f t="shared" si="22"/>
        <v/>
      </c>
      <c r="I205" s="45" t="str">
        <f>IF(K205&lt;&gt;FALSE,G205-PLANILHA!$D$6,"")</f>
        <v/>
      </c>
      <c r="J205" s="23"/>
      <c r="K205" s="49" t="b">
        <f t="shared" si="20"/>
        <v>0</v>
      </c>
      <c r="L205" s="65">
        <f t="shared" si="21"/>
        <v>42862</v>
      </c>
      <c r="M205" s="65">
        <f t="shared" si="23"/>
        <v>42868</v>
      </c>
      <c r="N205" s="55" t="str">
        <f t="shared" si="24"/>
        <v/>
      </c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</row>
    <row r="206" spans="1:57" s="49" customFormat="1" ht="21.2" customHeight="1" x14ac:dyDescent="0.25">
      <c r="A206" s="48"/>
      <c r="B206" s="21">
        <v>128</v>
      </c>
      <c r="C206" s="44">
        <f t="shared" si="25"/>
        <v>42863</v>
      </c>
      <c r="D206" s="23"/>
      <c r="E206" s="24"/>
      <c r="F206" s="25"/>
      <c r="G206" s="26"/>
      <c r="H206" s="22" t="str">
        <f t="shared" si="22"/>
        <v/>
      </c>
      <c r="I206" s="45" t="str">
        <f>IF(K206&lt;&gt;FALSE,G206-PLANILHA!$D$6,"")</f>
        <v/>
      </c>
      <c r="J206" s="23"/>
      <c r="K206" s="49" t="b">
        <f t="shared" si="20"/>
        <v>0</v>
      </c>
      <c r="L206" s="65">
        <f t="shared" si="21"/>
        <v>42862</v>
      </c>
      <c r="M206" s="65">
        <f t="shared" si="23"/>
        <v>42868</v>
      </c>
      <c r="N206" s="55" t="str">
        <f t="shared" si="24"/>
        <v/>
      </c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</row>
    <row r="207" spans="1:57" s="49" customFormat="1" ht="21.2" customHeight="1" x14ac:dyDescent="0.25">
      <c r="A207" s="48"/>
      <c r="B207" s="21">
        <v>129</v>
      </c>
      <c r="C207" s="44">
        <f t="shared" si="25"/>
        <v>42864</v>
      </c>
      <c r="D207" s="23"/>
      <c r="E207" s="24"/>
      <c r="F207" s="25"/>
      <c r="G207" s="26"/>
      <c r="H207" s="22" t="str">
        <f t="shared" si="22"/>
        <v/>
      </c>
      <c r="I207" s="45" t="str">
        <f>IF(K207&lt;&gt;FALSE,G207-PLANILHA!$D$6,"")</f>
        <v/>
      </c>
      <c r="J207" s="23"/>
      <c r="K207" s="49" t="b">
        <f t="shared" ref="K207:K270" si="26">IF(AND(ISNUMBER(C207),ISNUMBER(G207)),UPPER(TEXT(C207,"MMM/AA")),FALSE)</f>
        <v>0</v>
      </c>
      <c r="L207" s="65">
        <f t="shared" ref="L207:L270" si="27">DATE(YEAR(C207),MONTH(C207),DAY(C207)-WEEKDAY(C207)+1)</f>
        <v>42862</v>
      </c>
      <c r="M207" s="65">
        <f t="shared" si="23"/>
        <v>42868</v>
      </c>
      <c r="N207" s="55" t="str">
        <f t="shared" si="24"/>
        <v/>
      </c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</row>
    <row r="208" spans="1:57" s="49" customFormat="1" ht="21.2" customHeight="1" x14ac:dyDescent="0.25">
      <c r="A208" s="48"/>
      <c r="B208" s="21">
        <v>130</v>
      </c>
      <c r="C208" s="44">
        <f t="shared" si="25"/>
        <v>42865</v>
      </c>
      <c r="D208" s="23"/>
      <c r="E208" s="24"/>
      <c r="F208" s="25"/>
      <c r="G208" s="26"/>
      <c r="H208" s="22" t="str">
        <f t="shared" ref="H208:H271" si="28">IF(K208&lt;&gt;FALSE,G208-G207,"")</f>
        <v/>
      </c>
      <c r="I208" s="45" t="str">
        <f>IF(K208&lt;&gt;FALSE,G208-PLANILHA!$D$6,"")</f>
        <v/>
      </c>
      <c r="J208" s="23"/>
      <c r="K208" s="49" t="b">
        <f t="shared" si="26"/>
        <v>0</v>
      </c>
      <c r="L208" s="65">
        <f t="shared" si="27"/>
        <v>42862</v>
      </c>
      <c r="M208" s="65">
        <f t="shared" ref="M208:M271" si="29">L208+6</f>
        <v>42868</v>
      </c>
      <c r="N208" s="55" t="str">
        <f t="shared" ref="N208:N271" si="30">IF(K208&lt;&gt;FALSE,TEXT(L208,"DD/MMM")&amp;" a "&amp;TEXT(M208,"DD/MMM"),"")</f>
        <v/>
      </c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</row>
    <row r="209" spans="1:57" s="49" customFormat="1" ht="21.2" customHeight="1" x14ac:dyDescent="0.25">
      <c r="A209" s="48"/>
      <c r="B209" s="21">
        <v>131</v>
      </c>
      <c r="C209" s="44">
        <f t="shared" ref="C209:C272" si="31">C208+1</f>
        <v>42866</v>
      </c>
      <c r="D209" s="23"/>
      <c r="E209" s="24"/>
      <c r="F209" s="25"/>
      <c r="G209" s="26"/>
      <c r="H209" s="22" t="str">
        <f t="shared" si="28"/>
        <v/>
      </c>
      <c r="I209" s="45" t="str">
        <f>IF(K209&lt;&gt;FALSE,G209-PLANILHA!$D$6,"")</f>
        <v/>
      </c>
      <c r="J209" s="23"/>
      <c r="K209" s="49" t="b">
        <f t="shared" si="26"/>
        <v>0</v>
      </c>
      <c r="L209" s="65">
        <f t="shared" si="27"/>
        <v>42862</v>
      </c>
      <c r="M209" s="65">
        <f t="shared" si="29"/>
        <v>42868</v>
      </c>
      <c r="N209" s="55" t="str">
        <f t="shared" si="30"/>
        <v/>
      </c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</row>
    <row r="210" spans="1:57" s="49" customFormat="1" ht="21.2" customHeight="1" x14ac:dyDescent="0.25">
      <c r="A210" s="48"/>
      <c r="B210" s="21">
        <v>132</v>
      </c>
      <c r="C210" s="44">
        <f t="shared" si="31"/>
        <v>42867</v>
      </c>
      <c r="D210" s="23"/>
      <c r="E210" s="24"/>
      <c r="F210" s="25"/>
      <c r="G210" s="26"/>
      <c r="H210" s="22" t="str">
        <f t="shared" si="28"/>
        <v/>
      </c>
      <c r="I210" s="45" t="str">
        <f>IF(K210&lt;&gt;FALSE,G210-PLANILHA!$D$6,"")</f>
        <v/>
      </c>
      <c r="J210" s="23"/>
      <c r="K210" s="49" t="b">
        <f t="shared" si="26"/>
        <v>0</v>
      </c>
      <c r="L210" s="65">
        <f t="shared" si="27"/>
        <v>42862</v>
      </c>
      <c r="M210" s="65">
        <f t="shared" si="29"/>
        <v>42868</v>
      </c>
      <c r="N210" s="55" t="str">
        <f t="shared" si="30"/>
        <v/>
      </c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</row>
    <row r="211" spans="1:57" s="49" customFormat="1" ht="21.2" customHeight="1" x14ac:dyDescent="0.25">
      <c r="A211" s="48"/>
      <c r="B211" s="21">
        <v>133</v>
      </c>
      <c r="C211" s="44">
        <f t="shared" si="31"/>
        <v>42868</v>
      </c>
      <c r="D211" s="23"/>
      <c r="E211" s="24"/>
      <c r="F211" s="25"/>
      <c r="G211" s="26"/>
      <c r="H211" s="22" t="str">
        <f t="shared" si="28"/>
        <v/>
      </c>
      <c r="I211" s="45" t="str">
        <f>IF(K211&lt;&gt;FALSE,G211-PLANILHA!$D$6,"")</f>
        <v/>
      </c>
      <c r="J211" s="23"/>
      <c r="K211" s="49" t="b">
        <f t="shared" si="26"/>
        <v>0</v>
      </c>
      <c r="L211" s="65">
        <f t="shared" si="27"/>
        <v>42862</v>
      </c>
      <c r="M211" s="65">
        <f t="shared" si="29"/>
        <v>42868</v>
      </c>
      <c r="N211" s="55" t="str">
        <f t="shared" si="30"/>
        <v/>
      </c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</row>
    <row r="212" spans="1:57" s="49" customFormat="1" ht="21.2" customHeight="1" x14ac:dyDescent="0.25">
      <c r="A212" s="48"/>
      <c r="B212" s="21">
        <v>134</v>
      </c>
      <c r="C212" s="44">
        <f t="shared" si="31"/>
        <v>42869</v>
      </c>
      <c r="D212" s="23"/>
      <c r="E212" s="24"/>
      <c r="F212" s="25"/>
      <c r="G212" s="26"/>
      <c r="H212" s="22" t="str">
        <f t="shared" si="28"/>
        <v/>
      </c>
      <c r="I212" s="45" t="str">
        <f>IF(K212&lt;&gt;FALSE,G212-PLANILHA!$D$6,"")</f>
        <v/>
      </c>
      <c r="J212" s="23"/>
      <c r="K212" s="49" t="b">
        <f t="shared" si="26"/>
        <v>0</v>
      </c>
      <c r="L212" s="65">
        <f t="shared" si="27"/>
        <v>42869</v>
      </c>
      <c r="M212" s="65">
        <f t="shared" si="29"/>
        <v>42875</v>
      </c>
      <c r="N212" s="55" t="str">
        <f t="shared" si="30"/>
        <v/>
      </c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</row>
    <row r="213" spans="1:57" s="49" customFormat="1" ht="21.2" customHeight="1" x14ac:dyDescent="0.25">
      <c r="A213" s="48"/>
      <c r="B213" s="21">
        <v>135</v>
      </c>
      <c r="C213" s="44">
        <f t="shared" si="31"/>
        <v>42870</v>
      </c>
      <c r="D213" s="23"/>
      <c r="E213" s="24"/>
      <c r="F213" s="25"/>
      <c r="G213" s="26"/>
      <c r="H213" s="22" t="str">
        <f t="shared" si="28"/>
        <v/>
      </c>
      <c r="I213" s="45" t="str">
        <f>IF(K213&lt;&gt;FALSE,G213-PLANILHA!$D$6,"")</f>
        <v/>
      </c>
      <c r="J213" s="23"/>
      <c r="K213" s="49" t="b">
        <f t="shared" si="26"/>
        <v>0</v>
      </c>
      <c r="L213" s="65">
        <f t="shared" si="27"/>
        <v>42869</v>
      </c>
      <c r="M213" s="65">
        <f t="shared" si="29"/>
        <v>42875</v>
      </c>
      <c r="N213" s="55" t="str">
        <f t="shared" si="30"/>
        <v/>
      </c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</row>
    <row r="214" spans="1:57" s="49" customFormat="1" ht="21.2" customHeight="1" x14ac:dyDescent="0.25">
      <c r="A214" s="48"/>
      <c r="B214" s="21">
        <v>136</v>
      </c>
      <c r="C214" s="44">
        <f t="shared" si="31"/>
        <v>42871</v>
      </c>
      <c r="D214" s="23"/>
      <c r="E214" s="24"/>
      <c r="F214" s="25"/>
      <c r="G214" s="26"/>
      <c r="H214" s="22" t="str">
        <f t="shared" si="28"/>
        <v/>
      </c>
      <c r="I214" s="45" t="str">
        <f>IF(K214&lt;&gt;FALSE,G214-PLANILHA!$D$6,"")</f>
        <v/>
      </c>
      <c r="J214" s="23"/>
      <c r="K214" s="49" t="b">
        <f t="shared" si="26"/>
        <v>0</v>
      </c>
      <c r="L214" s="65">
        <f t="shared" si="27"/>
        <v>42869</v>
      </c>
      <c r="M214" s="65">
        <f t="shared" si="29"/>
        <v>42875</v>
      </c>
      <c r="N214" s="55" t="str">
        <f t="shared" si="30"/>
        <v/>
      </c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</row>
    <row r="215" spans="1:57" s="49" customFormat="1" ht="21.2" customHeight="1" x14ac:dyDescent="0.25">
      <c r="A215" s="48"/>
      <c r="B215" s="21">
        <v>137</v>
      </c>
      <c r="C215" s="44">
        <f t="shared" si="31"/>
        <v>42872</v>
      </c>
      <c r="D215" s="23"/>
      <c r="E215" s="24"/>
      <c r="F215" s="25"/>
      <c r="G215" s="26"/>
      <c r="H215" s="22" t="str">
        <f t="shared" si="28"/>
        <v/>
      </c>
      <c r="I215" s="45" t="str">
        <f>IF(K215&lt;&gt;FALSE,G215-PLANILHA!$D$6,"")</f>
        <v/>
      </c>
      <c r="J215" s="23"/>
      <c r="K215" s="49" t="b">
        <f t="shared" si="26"/>
        <v>0</v>
      </c>
      <c r="L215" s="65">
        <f t="shared" si="27"/>
        <v>42869</v>
      </c>
      <c r="M215" s="65">
        <f t="shared" si="29"/>
        <v>42875</v>
      </c>
      <c r="N215" s="55" t="str">
        <f t="shared" si="30"/>
        <v/>
      </c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</row>
    <row r="216" spans="1:57" s="49" customFormat="1" ht="21.2" customHeight="1" x14ac:dyDescent="0.25">
      <c r="A216" s="48"/>
      <c r="B216" s="21">
        <v>138</v>
      </c>
      <c r="C216" s="44">
        <f t="shared" si="31"/>
        <v>42873</v>
      </c>
      <c r="D216" s="23"/>
      <c r="E216" s="24"/>
      <c r="F216" s="25"/>
      <c r="G216" s="26"/>
      <c r="H216" s="22" t="str">
        <f t="shared" si="28"/>
        <v/>
      </c>
      <c r="I216" s="45" t="str">
        <f>IF(K216&lt;&gt;FALSE,G216-PLANILHA!$D$6,"")</f>
        <v/>
      </c>
      <c r="J216" s="23"/>
      <c r="K216" s="49" t="b">
        <f t="shared" si="26"/>
        <v>0</v>
      </c>
      <c r="L216" s="65">
        <f t="shared" si="27"/>
        <v>42869</v>
      </c>
      <c r="M216" s="65">
        <f t="shared" si="29"/>
        <v>42875</v>
      </c>
      <c r="N216" s="55" t="str">
        <f t="shared" si="30"/>
        <v/>
      </c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</row>
    <row r="217" spans="1:57" s="49" customFormat="1" ht="21.2" customHeight="1" x14ac:dyDescent="0.25">
      <c r="A217" s="48"/>
      <c r="B217" s="21">
        <v>139</v>
      </c>
      <c r="C217" s="44">
        <f t="shared" si="31"/>
        <v>42874</v>
      </c>
      <c r="D217" s="23"/>
      <c r="E217" s="24"/>
      <c r="F217" s="25"/>
      <c r="G217" s="26"/>
      <c r="H217" s="22" t="str">
        <f t="shared" si="28"/>
        <v/>
      </c>
      <c r="I217" s="45" t="str">
        <f>IF(K217&lt;&gt;FALSE,G217-PLANILHA!$D$6,"")</f>
        <v/>
      </c>
      <c r="J217" s="23"/>
      <c r="K217" s="49" t="b">
        <f t="shared" si="26"/>
        <v>0</v>
      </c>
      <c r="L217" s="65">
        <f t="shared" si="27"/>
        <v>42869</v>
      </c>
      <c r="M217" s="65">
        <f t="shared" si="29"/>
        <v>42875</v>
      </c>
      <c r="N217" s="55" t="str">
        <f t="shared" si="30"/>
        <v/>
      </c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</row>
    <row r="218" spans="1:57" s="49" customFormat="1" ht="21.2" customHeight="1" x14ac:dyDescent="0.25">
      <c r="A218" s="48"/>
      <c r="B218" s="21">
        <v>140</v>
      </c>
      <c r="C218" s="44">
        <f t="shared" si="31"/>
        <v>42875</v>
      </c>
      <c r="D218" s="23"/>
      <c r="E218" s="24"/>
      <c r="F218" s="25"/>
      <c r="G218" s="26"/>
      <c r="H218" s="22" t="str">
        <f t="shared" si="28"/>
        <v/>
      </c>
      <c r="I218" s="45" t="str">
        <f>IF(K218&lt;&gt;FALSE,G218-PLANILHA!$D$6,"")</f>
        <v/>
      </c>
      <c r="J218" s="23"/>
      <c r="K218" s="49" t="b">
        <f t="shared" si="26"/>
        <v>0</v>
      </c>
      <c r="L218" s="65">
        <f t="shared" si="27"/>
        <v>42869</v>
      </c>
      <c r="M218" s="65">
        <f t="shared" si="29"/>
        <v>42875</v>
      </c>
      <c r="N218" s="55" t="str">
        <f t="shared" si="30"/>
        <v/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</row>
    <row r="219" spans="1:57" s="49" customFormat="1" ht="21.2" customHeight="1" x14ac:dyDescent="0.25">
      <c r="A219" s="48"/>
      <c r="B219" s="21">
        <v>141</v>
      </c>
      <c r="C219" s="44">
        <f t="shared" si="31"/>
        <v>42876</v>
      </c>
      <c r="D219" s="23"/>
      <c r="E219" s="24"/>
      <c r="F219" s="25"/>
      <c r="G219" s="26"/>
      <c r="H219" s="22" t="str">
        <f t="shared" si="28"/>
        <v/>
      </c>
      <c r="I219" s="45" t="str">
        <f>IF(K219&lt;&gt;FALSE,G219-PLANILHA!$D$6,"")</f>
        <v/>
      </c>
      <c r="J219" s="23"/>
      <c r="K219" s="49" t="b">
        <f t="shared" si="26"/>
        <v>0</v>
      </c>
      <c r="L219" s="65">
        <f t="shared" si="27"/>
        <v>42876</v>
      </c>
      <c r="M219" s="65">
        <f t="shared" si="29"/>
        <v>42882</v>
      </c>
      <c r="N219" s="55" t="str">
        <f t="shared" si="30"/>
        <v/>
      </c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</row>
    <row r="220" spans="1:57" s="49" customFormat="1" ht="21.2" customHeight="1" x14ac:dyDescent="0.25">
      <c r="A220" s="48"/>
      <c r="B220" s="21">
        <v>142</v>
      </c>
      <c r="C220" s="44">
        <f t="shared" si="31"/>
        <v>42877</v>
      </c>
      <c r="D220" s="23"/>
      <c r="E220" s="24"/>
      <c r="F220" s="25"/>
      <c r="G220" s="26"/>
      <c r="H220" s="22" t="str">
        <f t="shared" si="28"/>
        <v/>
      </c>
      <c r="I220" s="45" t="str">
        <f>IF(K220&lt;&gt;FALSE,G220-PLANILHA!$D$6,"")</f>
        <v/>
      </c>
      <c r="J220" s="23"/>
      <c r="K220" s="49" t="b">
        <f t="shared" si="26"/>
        <v>0</v>
      </c>
      <c r="L220" s="65">
        <f t="shared" si="27"/>
        <v>42876</v>
      </c>
      <c r="M220" s="65">
        <f t="shared" si="29"/>
        <v>42882</v>
      </c>
      <c r="N220" s="55" t="str">
        <f t="shared" si="30"/>
        <v/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</row>
    <row r="221" spans="1:57" s="49" customFormat="1" ht="21.2" customHeight="1" x14ac:dyDescent="0.25">
      <c r="A221" s="48"/>
      <c r="B221" s="21">
        <v>143</v>
      </c>
      <c r="C221" s="44">
        <f t="shared" si="31"/>
        <v>42878</v>
      </c>
      <c r="D221" s="23"/>
      <c r="E221" s="24"/>
      <c r="F221" s="25"/>
      <c r="G221" s="26"/>
      <c r="H221" s="22" t="str">
        <f t="shared" si="28"/>
        <v/>
      </c>
      <c r="I221" s="45" t="str">
        <f>IF(K221&lt;&gt;FALSE,G221-PLANILHA!$D$6,"")</f>
        <v/>
      </c>
      <c r="J221" s="23"/>
      <c r="K221" s="49" t="b">
        <f t="shared" si="26"/>
        <v>0</v>
      </c>
      <c r="L221" s="65">
        <f t="shared" si="27"/>
        <v>42876</v>
      </c>
      <c r="M221" s="65">
        <f t="shared" si="29"/>
        <v>42882</v>
      </c>
      <c r="N221" s="55" t="str">
        <f t="shared" si="30"/>
        <v/>
      </c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</row>
    <row r="222" spans="1:57" s="49" customFormat="1" ht="21.2" customHeight="1" x14ac:dyDescent="0.25">
      <c r="A222" s="48"/>
      <c r="B222" s="21">
        <v>144</v>
      </c>
      <c r="C222" s="44">
        <f t="shared" si="31"/>
        <v>42879</v>
      </c>
      <c r="D222" s="23"/>
      <c r="E222" s="24"/>
      <c r="F222" s="25"/>
      <c r="G222" s="26"/>
      <c r="H222" s="22" t="str">
        <f t="shared" si="28"/>
        <v/>
      </c>
      <c r="I222" s="45" t="str">
        <f>IF(K222&lt;&gt;FALSE,G222-PLANILHA!$D$6,"")</f>
        <v/>
      </c>
      <c r="J222" s="23"/>
      <c r="K222" s="49" t="b">
        <f t="shared" si="26"/>
        <v>0</v>
      </c>
      <c r="L222" s="65">
        <f t="shared" si="27"/>
        <v>42876</v>
      </c>
      <c r="M222" s="65">
        <f t="shared" si="29"/>
        <v>42882</v>
      </c>
      <c r="N222" s="55" t="str">
        <f t="shared" si="30"/>
        <v/>
      </c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</row>
    <row r="223" spans="1:57" s="49" customFormat="1" ht="21.2" customHeight="1" x14ac:dyDescent="0.25">
      <c r="A223" s="48"/>
      <c r="B223" s="21">
        <v>145</v>
      </c>
      <c r="C223" s="44">
        <f t="shared" si="31"/>
        <v>42880</v>
      </c>
      <c r="D223" s="23"/>
      <c r="E223" s="24"/>
      <c r="F223" s="25"/>
      <c r="G223" s="26"/>
      <c r="H223" s="22" t="str">
        <f t="shared" si="28"/>
        <v/>
      </c>
      <c r="I223" s="45" t="str">
        <f>IF(K223&lt;&gt;FALSE,G223-PLANILHA!$D$6,"")</f>
        <v/>
      </c>
      <c r="J223" s="23"/>
      <c r="K223" s="49" t="b">
        <f t="shared" si="26"/>
        <v>0</v>
      </c>
      <c r="L223" s="65">
        <f t="shared" si="27"/>
        <v>42876</v>
      </c>
      <c r="M223" s="65">
        <f t="shared" si="29"/>
        <v>42882</v>
      </c>
      <c r="N223" s="55" t="str">
        <f t="shared" si="30"/>
        <v/>
      </c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</row>
    <row r="224" spans="1:57" s="49" customFormat="1" ht="21.2" customHeight="1" x14ac:dyDescent="0.25">
      <c r="A224" s="48"/>
      <c r="B224" s="21">
        <v>146</v>
      </c>
      <c r="C224" s="44">
        <f t="shared" si="31"/>
        <v>42881</v>
      </c>
      <c r="D224" s="23"/>
      <c r="E224" s="24"/>
      <c r="F224" s="25"/>
      <c r="G224" s="26"/>
      <c r="H224" s="22" t="str">
        <f t="shared" si="28"/>
        <v/>
      </c>
      <c r="I224" s="45" t="str">
        <f>IF(K224&lt;&gt;FALSE,G224-PLANILHA!$D$6,"")</f>
        <v/>
      </c>
      <c r="J224" s="23"/>
      <c r="K224" s="49" t="b">
        <f t="shared" si="26"/>
        <v>0</v>
      </c>
      <c r="L224" s="65">
        <f t="shared" si="27"/>
        <v>42876</v>
      </c>
      <c r="M224" s="65">
        <f t="shared" si="29"/>
        <v>42882</v>
      </c>
      <c r="N224" s="55" t="str">
        <f t="shared" si="30"/>
        <v/>
      </c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</row>
    <row r="225" spans="1:57" s="49" customFormat="1" ht="21.2" customHeight="1" x14ac:dyDescent="0.25">
      <c r="A225" s="48"/>
      <c r="B225" s="21">
        <v>147</v>
      </c>
      <c r="C225" s="44">
        <f t="shared" si="31"/>
        <v>42882</v>
      </c>
      <c r="D225" s="23"/>
      <c r="E225" s="24"/>
      <c r="F225" s="25"/>
      <c r="G225" s="26"/>
      <c r="H225" s="22" t="str">
        <f t="shared" si="28"/>
        <v/>
      </c>
      <c r="I225" s="45" t="str">
        <f>IF(K225&lt;&gt;FALSE,G225-PLANILHA!$D$6,"")</f>
        <v/>
      </c>
      <c r="J225" s="23"/>
      <c r="K225" s="49" t="b">
        <f t="shared" si="26"/>
        <v>0</v>
      </c>
      <c r="L225" s="65">
        <f t="shared" si="27"/>
        <v>42876</v>
      </c>
      <c r="M225" s="65">
        <f t="shared" si="29"/>
        <v>42882</v>
      </c>
      <c r="N225" s="55" t="str">
        <f t="shared" si="30"/>
        <v/>
      </c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</row>
    <row r="226" spans="1:57" s="49" customFormat="1" ht="21.2" customHeight="1" x14ac:dyDescent="0.25">
      <c r="A226" s="48"/>
      <c r="B226" s="21">
        <v>148</v>
      </c>
      <c r="C226" s="44">
        <f t="shared" si="31"/>
        <v>42883</v>
      </c>
      <c r="D226" s="23"/>
      <c r="E226" s="24"/>
      <c r="F226" s="25"/>
      <c r="G226" s="26"/>
      <c r="H226" s="22" t="str">
        <f t="shared" si="28"/>
        <v/>
      </c>
      <c r="I226" s="45" t="str">
        <f>IF(K226&lt;&gt;FALSE,G226-PLANILHA!$D$6,"")</f>
        <v/>
      </c>
      <c r="J226" s="23"/>
      <c r="K226" s="49" t="b">
        <f t="shared" si="26"/>
        <v>0</v>
      </c>
      <c r="L226" s="65">
        <f t="shared" si="27"/>
        <v>42883</v>
      </c>
      <c r="M226" s="65">
        <f t="shared" si="29"/>
        <v>42889</v>
      </c>
      <c r="N226" s="55" t="str">
        <f t="shared" si="30"/>
        <v/>
      </c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</row>
    <row r="227" spans="1:57" s="49" customFormat="1" ht="21.2" customHeight="1" x14ac:dyDescent="0.25">
      <c r="A227" s="48"/>
      <c r="B227" s="21">
        <v>149</v>
      </c>
      <c r="C227" s="44">
        <f t="shared" si="31"/>
        <v>42884</v>
      </c>
      <c r="D227" s="23"/>
      <c r="E227" s="24"/>
      <c r="F227" s="25"/>
      <c r="G227" s="26"/>
      <c r="H227" s="22" t="str">
        <f t="shared" si="28"/>
        <v/>
      </c>
      <c r="I227" s="45" t="str">
        <f>IF(K227&lt;&gt;FALSE,G227-PLANILHA!$D$6,"")</f>
        <v/>
      </c>
      <c r="J227" s="23"/>
      <c r="K227" s="49" t="b">
        <f t="shared" si="26"/>
        <v>0</v>
      </c>
      <c r="L227" s="65">
        <f t="shared" si="27"/>
        <v>42883</v>
      </c>
      <c r="M227" s="65">
        <f t="shared" si="29"/>
        <v>42889</v>
      </c>
      <c r="N227" s="55" t="str">
        <f t="shared" si="30"/>
        <v/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</row>
    <row r="228" spans="1:57" s="49" customFormat="1" ht="21.2" customHeight="1" x14ac:dyDescent="0.25">
      <c r="A228" s="48"/>
      <c r="B228" s="21">
        <v>150</v>
      </c>
      <c r="C228" s="44">
        <f t="shared" si="31"/>
        <v>42885</v>
      </c>
      <c r="D228" s="23"/>
      <c r="E228" s="24"/>
      <c r="F228" s="25"/>
      <c r="G228" s="26"/>
      <c r="H228" s="22" t="str">
        <f t="shared" si="28"/>
        <v/>
      </c>
      <c r="I228" s="45" t="str">
        <f>IF(K228&lt;&gt;FALSE,G228-PLANILHA!$D$6,"")</f>
        <v/>
      </c>
      <c r="J228" s="23"/>
      <c r="K228" s="49" t="b">
        <f t="shared" si="26"/>
        <v>0</v>
      </c>
      <c r="L228" s="65">
        <f t="shared" si="27"/>
        <v>42883</v>
      </c>
      <c r="M228" s="65">
        <f t="shared" si="29"/>
        <v>42889</v>
      </c>
      <c r="N228" s="55" t="str">
        <f t="shared" si="30"/>
        <v/>
      </c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</row>
    <row r="229" spans="1:57" s="49" customFormat="1" ht="21.2" customHeight="1" x14ac:dyDescent="0.25">
      <c r="A229" s="48"/>
      <c r="B229" s="21">
        <v>151</v>
      </c>
      <c r="C229" s="44">
        <f t="shared" si="31"/>
        <v>42886</v>
      </c>
      <c r="D229" s="23"/>
      <c r="E229" s="24"/>
      <c r="F229" s="25"/>
      <c r="G229" s="26"/>
      <c r="H229" s="22" t="str">
        <f t="shared" si="28"/>
        <v/>
      </c>
      <c r="I229" s="45" t="str">
        <f>IF(K229&lt;&gt;FALSE,G229-PLANILHA!$D$6,"")</f>
        <v/>
      </c>
      <c r="J229" s="23"/>
      <c r="K229" s="49" t="b">
        <f t="shared" si="26"/>
        <v>0</v>
      </c>
      <c r="L229" s="65">
        <f t="shared" si="27"/>
        <v>42883</v>
      </c>
      <c r="M229" s="65">
        <f t="shared" si="29"/>
        <v>42889</v>
      </c>
      <c r="N229" s="55" t="str">
        <f t="shared" si="30"/>
        <v/>
      </c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</row>
    <row r="230" spans="1:57" s="49" customFormat="1" ht="21.2" customHeight="1" x14ac:dyDescent="0.25">
      <c r="A230" s="48"/>
      <c r="B230" s="21">
        <v>152</v>
      </c>
      <c r="C230" s="44">
        <f t="shared" si="31"/>
        <v>42887</v>
      </c>
      <c r="D230" s="23"/>
      <c r="E230" s="24"/>
      <c r="F230" s="25"/>
      <c r="G230" s="26"/>
      <c r="H230" s="22" t="str">
        <f t="shared" si="28"/>
        <v/>
      </c>
      <c r="I230" s="45" t="str">
        <f>IF(K230&lt;&gt;FALSE,G230-PLANILHA!$D$6,"")</f>
        <v/>
      </c>
      <c r="J230" s="23"/>
      <c r="K230" s="49" t="b">
        <f t="shared" si="26"/>
        <v>0</v>
      </c>
      <c r="L230" s="65">
        <f t="shared" si="27"/>
        <v>42883</v>
      </c>
      <c r="M230" s="65">
        <f t="shared" si="29"/>
        <v>42889</v>
      </c>
      <c r="N230" s="55" t="str">
        <f t="shared" si="30"/>
        <v/>
      </c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</row>
    <row r="231" spans="1:57" s="49" customFormat="1" ht="21.2" customHeight="1" x14ac:dyDescent="0.25">
      <c r="A231" s="48"/>
      <c r="B231" s="21">
        <v>153</v>
      </c>
      <c r="C231" s="44">
        <f t="shared" si="31"/>
        <v>42888</v>
      </c>
      <c r="D231" s="23"/>
      <c r="E231" s="24"/>
      <c r="F231" s="25"/>
      <c r="G231" s="26"/>
      <c r="H231" s="22" t="str">
        <f t="shared" si="28"/>
        <v/>
      </c>
      <c r="I231" s="45" t="str">
        <f>IF(K231&lt;&gt;FALSE,G231-PLANILHA!$D$6,"")</f>
        <v/>
      </c>
      <c r="J231" s="23"/>
      <c r="K231" s="49" t="b">
        <f t="shared" si="26"/>
        <v>0</v>
      </c>
      <c r="L231" s="65">
        <f t="shared" si="27"/>
        <v>42883</v>
      </c>
      <c r="M231" s="65">
        <f t="shared" si="29"/>
        <v>42889</v>
      </c>
      <c r="N231" s="55" t="str">
        <f t="shared" si="30"/>
        <v/>
      </c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</row>
    <row r="232" spans="1:57" s="49" customFormat="1" ht="21.2" customHeight="1" x14ac:dyDescent="0.25">
      <c r="A232" s="48"/>
      <c r="B232" s="21">
        <v>154</v>
      </c>
      <c r="C232" s="44">
        <f t="shared" si="31"/>
        <v>42889</v>
      </c>
      <c r="D232" s="23"/>
      <c r="E232" s="24"/>
      <c r="F232" s="25"/>
      <c r="G232" s="26"/>
      <c r="H232" s="22" t="str">
        <f t="shared" si="28"/>
        <v/>
      </c>
      <c r="I232" s="45" t="str">
        <f>IF(K232&lt;&gt;FALSE,G232-PLANILHA!$D$6,"")</f>
        <v/>
      </c>
      <c r="J232" s="23"/>
      <c r="K232" s="49" t="b">
        <f t="shared" si="26"/>
        <v>0</v>
      </c>
      <c r="L232" s="65">
        <f t="shared" si="27"/>
        <v>42883</v>
      </c>
      <c r="M232" s="65">
        <f t="shared" si="29"/>
        <v>42889</v>
      </c>
      <c r="N232" s="55" t="str">
        <f t="shared" si="30"/>
        <v/>
      </c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</row>
    <row r="233" spans="1:57" s="49" customFormat="1" ht="21.2" customHeight="1" x14ac:dyDescent="0.25">
      <c r="A233" s="48"/>
      <c r="B233" s="21">
        <v>155</v>
      </c>
      <c r="C233" s="44">
        <f t="shared" si="31"/>
        <v>42890</v>
      </c>
      <c r="D233" s="23"/>
      <c r="E233" s="24"/>
      <c r="F233" s="25"/>
      <c r="G233" s="26"/>
      <c r="H233" s="22" t="str">
        <f t="shared" si="28"/>
        <v/>
      </c>
      <c r="I233" s="45" t="str">
        <f>IF(K233&lt;&gt;FALSE,G233-PLANILHA!$D$6,"")</f>
        <v/>
      </c>
      <c r="J233" s="23"/>
      <c r="K233" s="49" t="b">
        <f t="shared" si="26"/>
        <v>0</v>
      </c>
      <c r="L233" s="65">
        <f t="shared" si="27"/>
        <v>42890</v>
      </c>
      <c r="M233" s="65">
        <f t="shared" si="29"/>
        <v>42896</v>
      </c>
      <c r="N233" s="55" t="str">
        <f t="shared" si="30"/>
        <v/>
      </c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</row>
    <row r="234" spans="1:57" s="49" customFormat="1" ht="21.2" customHeight="1" x14ac:dyDescent="0.25">
      <c r="A234" s="48"/>
      <c r="B234" s="21">
        <v>156</v>
      </c>
      <c r="C234" s="44">
        <f t="shared" si="31"/>
        <v>42891</v>
      </c>
      <c r="D234" s="23"/>
      <c r="E234" s="24"/>
      <c r="F234" s="25"/>
      <c r="G234" s="26"/>
      <c r="H234" s="22" t="str">
        <f t="shared" si="28"/>
        <v/>
      </c>
      <c r="I234" s="45" t="str">
        <f>IF(K234&lt;&gt;FALSE,G234-PLANILHA!$D$6,"")</f>
        <v/>
      </c>
      <c r="J234" s="23"/>
      <c r="K234" s="49" t="b">
        <f t="shared" si="26"/>
        <v>0</v>
      </c>
      <c r="L234" s="65">
        <f t="shared" si="27"/>
        <v>42890</v>
      </c>
      <c r="M234" s="65">
        <f t="shared" si="29"/>
        <v>42896</v>
      </c>
      <c r="N234" s="55" t="str">
        <f t="shared" si="30"/>
        <v/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</row>
    <row r="235" spans="1:57" s="49" customFormat="1" ht="21.2" customHeight="1" x14ac:dyDescent="0.25">
      <c r="A235" s="48"/>
      <c r="B235" s="21">
        <v>157</v>
      </c>
      <c r="C235" s="44">
        <f t="shared" si="31"/>
        <v>42892</v>
      </c>
      <c r="D235" s="23"/>
      <c r="E235" s="24"/>
      <c r="F235" s="25"/>
      <c r="G235" s="26"/>
      <c r="H235" s="22" t="str">
        <f t="shared" si="28"/>
        <v/>
      </c>
      <c r="I235" s="45" t="str">
        <f>IF(K235&lt;&gt;FALSE,G235-PLANILHA!$D$6,"")</f>
        <v/>
      </c>
      <c r="J235" s="23"/>
      <c r="K235" s="49" t="b">
        <f t="shared" si="26"/>
        <v>0</v>
      </c>
      <c r="L235" s="65">
        <f t="shared" si="27"/>
        <v>42890</v>
      </c>
      <c r="M235" s="65">
        <f t="shared" si="29"/>
        <v>42896</v>
      </c>
      <c r="N235" s="55" t="str">
        <f t="shared" si="30"/>
        <v/>
      </c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</row>
    <row r="236" spans="1:57" s="49" customFormat="1" ht="21.2" customHeight="1" x14ac:dyDescent="0.25">
      <c r="A236" s="48"/>
      <c r="B236" s="21">
        <v>158</v>
      </c>
      <c r="C236" s="44">
        <f t="shared" si="31"/>
        <v>42893</v>
      </c>
      <c r="D236" s="23"/>
      <c r="E236" s="24"/>
      <c r="F236" s="25"/>
      <c r="G236" s="26"/>
      <c r="H236" s="22" t="str">
        <f t="shared" si="28"/>
        <v/>
      </c>
      <c r="I236" s="45" t="str">
        <f>IF(K236&lt;&gt;FALSE,G236-PLANILHA!$D$6,"")</f>
        <v/>
      </c>
      <c r="J236" s="23"/>
      <c r="K236" s="49" t="b">
        <f t="shared" si="26"/>
        <v>0</v>
      </c>
      <c r="L236" s="65">
        <f t="shared" si="27"/>
        <v>42890</v>
      </c>
      <c r="M236" s="65">
        <f t="shared" si="29"/>
        <v>42896</v>
      </c>
      <c r="N236" s="55" t="str">
        <f t="shared" si="30"/>
        <v/>
      </c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</row>
    <row r="237" spans="1:57" s="49" customFormat="1" ht="21.2" customHeight="1" x14ac:dyDescent="0.25">
      <c r="A237" s="48"/>
      <c r="B237" s="21">
        <v>159</v>
      </c>
      <c r="C237" s="44">
        <f t="shared" si="31"/>
        <v>42894</v>
      </c>
      <c r="D237" s="23"/>
      <c r="E237" s="24"/>
      <c r="F237" s="25"/>
      <c r="G237" s="26"/>
      <c r="H237" s="22" t="str">
        <f t="shared" si="28"/>
        <v/>
      </c>
      <c r="I237" s="45" t="str">
        <f>IF(K237&lt;&gt;FALSE,G237-PLANILHA!$D$6,"")</f>
        <v/>
      </c>
      <c r="J237" s="23"/>
      <c r="K237" s="49" t="b">
        <f t="shared" si="26"/>
        <v>0</v>
      </c>
      <c r="L237" s="65">
        <f t="shared" si="27"/>
        <v>42890</v>
      </c>
      <c r="M237" s="65">
        <f t="shared" si="29"/>
        <v>42896</v>
      </c>
      <c r="N237" s="55" t="str">
        <f t="shared" si="30"/>
        <v/>
      </c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</row>
    <row r="238" spans="1:57" s="49" customFormat="1" ht="21.2" customHeight="1" x14ac:dyDescent="0.25">
      <c r="A238" s="48"/>
      <c r="B238" s="21">
        <v>160</v>
      </c>
      <c r="C238" s="44">
        <f t="shared" si="31"/>
        <v>42895</v>
      </c>
      <c r="D238" s="23"/>
      <c r="E238" s="24"/>
      <c r="F238" s="25"/>
      <c r="G238" s="26"/>
      <c r="H238" s="22" t="str">
        <f t="shared" si="28"/>
        <v/>
      </c>
      <c r="I238" s="45" t="str">
        <f>IF(K238&lt;&gt;FALSE,G238-PLANILHA!$D$6,"")</f>
        <v/>
      </c>
      <c r="J238" s="23"/>
      <c r="K238" s="49" t="b">
        <f t="shared" si="26"/>
        <v>0</v>
      </c>
      <c r="L238" s="65">
        <f t="shared" si="27"/>
        <v>42890</v>
      </c>
      <c r="M238" s="65">
        <f t="shared" si="29"/>
        <v>42896</v>
      </c>
      <c r="N238" s="55" t="str">
        <f t="shared" si="30"/>
        <v/>
      </c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</row>
    <row r="239" spans="1:57" s="49" customFormat="1" ht="21.2" customHeight="1" x14ac:dyDescent="0.25">
      <c r="A239" s="48"/>
      <c r="B239" s="21">
        <v>161</v>
      </c>
      <c r="C239" s="44">
        <f t="shared" si="31"/>
        <v>42896</v>
      </c>
      <c r="D239" s="23"/>
      <c r="E239" s="24"/>
      <c r="F239" s="25"/>
      <c r="G239" s="26"/>
      <c r="H239" s="22" t="str">
        <f t="shared" si="28"/>
        <v/>
      </c>
      <c r="I239" s="45" t="str">
        <f>IF(K239&lt;&gt;FALSE,G239-PLANILHA!$D$6,"")</f>
        <v/>
      </c>
      <c r="J239" s="23"/>
      <c r="K239" s="49" t="b">
        <f t="shared" si="26"/>
        <v>0</v>
      </c>
      <c r="L239" s="65">
        <f t="shared" si="27"/>
        <v>42890</v>
      </c>
      <c r="M239" s="65">
        <f t="shared" si="29"/>
        <v>42896</v>
      </c>
      <c r="N239" s="55" t="str">
        <f t="shared" si="30"/>
        <v/>
      </c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</row>
    <row r="240" spans="1:57" s="49" customFormat="1" ht="21.2" customHeight="1" x14ac:dyDescent="0.25">
      <c r="A240" s="48"/>
      <c r="B240" s="21">
        <v>162</v>
      </c>
      <c r="C240" s="44">
        <f t="shared" si="31"/>
        <v>42897</v>
      </c>
      <c r="D240" s="23"/>
      <c r="E240" s="24"/>
      <c r="F240" s="25"/>
      <c r="G240" s="26"/>
      <c r="H240" s="22" t="str">
        <f t="shared" si="28"/>
        <v/>
      </c>
      <c r="I240" s="45" t="str">
        <f>IF(K240&lt;&gt;FALSE,G240-PLANILHA!$D$6,"")</f>
        <v/>
      </c>
      <c r="J240" s="23"/>
      <c r="K240" s="49" t="b">
        <f t="shared" si="26"/>
        <v>0</v>
      </c>
      <c r="L240" s="65">
        <f t="shared" si="27"/>
        <v>42897</v>
      </c>
      <c r="M240" s="65">
        <f t="shared" si="29"/>
        <v>42903</v>
      </c>
      <c r="N240" s="55" t="str">
        <f t="shared" si="30"/>
        <v/>
      </c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</row>
    <row r="241" spans="1:57" s="49" customFormat="1" ht="21.2" customHeight="1" x14ac:dyDescent="0.25">
      <c r="A241" s="48"/>
      <c r="B241" s="21">
        <v>163</v>
      </c>
      <c r="C241" s="44">
        <f t="shared" si="31"/>
        <v>42898</v>
      </c>
      <c r="D241" s="23"/>
      <c r="E241" s="24"/>
      <c r="F241" s="25"/>
      <c r="G241" s="26"/>
      <c r="H241" s="22" t="str">
        <f t="shared" si="28"/>
        <v/>
      </c>
      <c r="I241" s="45" t="str">
        <f>IF(K241&lt;&gt;FALSE,G241-PLANILHA!$D$6,"")</f>
        <v/>
      </c>
      <c r="J241" s="23"/>
      <c r="K241" s="49" t="b">
        <f t="shared" si="26"/>
        <v>0</v>
      </c>
      <c r="L241" s="65">
        <f t="shared" si="27"/>
        <v>42897</v>
      </c>
      <c r="M241" s="65">
        <f t="shared" si="29"/>
        <v>42903</v>
      </c>
      <c r="N241" s="55" t="str">
        <f t="shared" si="30"/>
        <v/>
      </c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</row>
    <row r="242" spans="1:57" s="49" customFormat="1" ht="21.2" customHeight="1" x14ac:dyDescent="0.25">
      <c r="A242" s="48"/>
      <c r="B242" s="21">
        <v>164</v>
      </c>
      <c r="C242" s="44">
        <f t="shared" si="31"/>
        <v>42899</v>
      </c>
      <c r="D242" s="23"/>
      <c r="E242" s="24"/>
      <c r="F242" s="25"/>
      <c r="G242" s="26"/>
      <c r="H242" s="22" t="str">
        <f t="shared" si="28"/>
        <v/>
      </c>
      <c r="I242" s="45" t="str">
        <f>IF(K242&lt;&gt;FALSE,G242-PLANILHA!$D$6,"")</f>
        <v/>
      </c>
      <c r="J242" s="23"/>
      <c r="K242" s="49" t="b">
        <f t="shared" si="26"/>
        <v>0</v>
      </c>
      <c r="L242" s="65">
        <f t="shared" si="27"/>
        <v>42897</v>
      </c>
      <c r="M242" s="65">
        <f t="shared" si="29"/>
        <v>42903</v>
      </c>
      <c r="N242" s="55" t="str">
        <f t="shared" si="30"/>
        <v/>
      </c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</row>
    <row r="243" spans="1:57" s="49" customFormat="1" ht="21.2" customHeight="1" x14ac:dyDescent="0.25">
      <c r="A243" s="48"/>
      <c r="B243" s="21">
        <v>165</v>
      </c>
      <c r="C243" s="44">
        <f t="shared" si="31"/>
        <v>42900</v>
      </c>
      <c r="D243" s="23"/>
      <c r="E243" s="24"/>
      <c r="F243" s="25"/>
      <c r="G243" s="26"/>
      <c r="H243" s="22" t="str">
        <f t="shared" si="28"/>
        <v/>
      </c>
      <c r="I243" s="45" t="str">
        <f>IF(K243&lt;&gt;FALSE,G243-PLANILHA!$D$6,"")</f>
        <v/>
      </c>
      <c r="J243" s="23"/>
      <c r="K243" s="49" t="b">
        <f t="shared" si="26"/>
        <v>0</v>
      </c>
      <c r="L243" s="65">
        <f t="shared" si="27"/>
        <v>42897</v>
      </c>
      <c r="M243" s="65">
        <f t="shared" si="29"/>
        <v>42903</v>
      </c>
      <c r="N243" s="55" t="str">
        <f t="shared" si="30"/>
        <v/>
      </c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</row>
    <row r="244" spans="1:57" s="49" customFormat="1" ht="21.2" customHeight="1" x14ac:dyDescent="0.25">
      <c r="A244" s="48"/>
      <c r="B244" s="21">
        <v>166</v>
      </c>
      <c r="C244" s="44">
        <f t="shared" si="31"/>
        <v>42901</v>
      </c>
      <c r="D244" s="23"/>
      <c r="E244" s="24"/>
      <c r="F244" s="25"/>
      <c r="G244" s="26"/>
      <c r="H244" s="22" t="str">
        <f t="shared" si="28"/>
        <v/>
      </c>
      <c r="I244" s="45" t="str">
        <f>IF(K244&lt;&gt;FALSE,G244-PLANILHA!$D$6,"")</f>
        <v/>
      </c>
      <c r="J244" s="23"/>
      <c r="K244" s="49" t="b">
        <f t="shared" si="26"/>
        <v>0</v>
      </c>
      <c r="L244" s="65">
        <f t="shared" si="27"/>
        <v>42897</v>
      </c>
      <c r="M244" s="65">
        <f t="shared" si="29"/>
        <v>42903</v>
      </c>
      <c r="N244" s="55" t="str">
        <f t="shared" si="30"/>
        <v/>
      </c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</row>
    <row r="245" spans="1:57" s="49" customFormat="1" ht="21.2" customHeight="1" x14ac:dyDescent="0.25">
      <c r="A245" s="48"/>
      <c r="B245" s="21">
        <v>167</v>
      </c>
      <c r="C245" s="44">
        <f t="shared" si="31"/>
        <v>42902</v>
      </c>
      <c r="D245" s="23"/>
      <c r="E245" s="24"/>
      <c r="F245" s="25"/>
      <c r="G245" s="26"/>
      <c r="H245" s="22" t="str">
        <f t="shared" si="28"/>
        <v/>
      </c>
      <c r="I245" s="45" t="str">
        <f>IF(K245&lt;&gt;FALSE,G245-PLANILHA!$D$6,"")</f>
        <v/>
      </c>
      <c r="J245" s="23"/>
      <c r="K245" s="49" t="b">
        <f t="shared" si="26"/>
        <v>0</v>
      </c>
      <c r="L245" s="65">
        <f t="shared" si="27"/>
        <v>42897</v>
      </c>
      <c r="M245" s="65">
        <f t="shared" si="29"/>
        <v>42903</v>
      </c>
      <c r="N245" s="55" t="str">
        <f t="shared" si="30"/>
        <v/>
      </c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</row>
    <row r="246" spans="1:57" s="49" customFormat="1" ht="21.2" customHeight="1" x14ac:dyDescent="0.25">
      <c r="A246" s="48"/>
      <c r="B246" s="21">
        <v>168</v>
      </c>
      <c r="C246" s="44">
        <f t="shared" si="31"/>
        <v>42903</v>
      </c>
      <c r="D246" s="23"/>
      <c r="E246" s="24"/>
      <c r="F246" s="25"/>
      <c r="G246" s="26"/>
      <c r="H246" s="22" t="str">
        <f t="shared" si="28"/>
        <v/>
      </c>
      <c r="I246" s="45" t="str">
        <f>IF(K246&lt;&gt;FALSE,G246-PLANILHA!$D$6,"")</f>
        <v/>
      </c>
      <c r="J246" s="23"/>
      <c r="K246" s="49" t="b">
        <f t="shared" si="26"/>
        <v>0</v>
      </c>
      <c r="L246" s="65">
        <f t="shared" si="27"/>
        <v>42897</v>
      </c>
      <c r="M246" s="65">
        <f t="shared" si="29"/>
        <v>42903</v>
      </c>
      <c r="N246" s="55" t="str">
        <f t="shared" si="30"/>
        <v/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</row>
    <row r="247" spans="1:57" s="49" customFormat="1" ht="21.2" customHeight="1" x14ac:dyDescent="0.25">
      <c r="A247" s="48"/>
      <c r="B247" s="21">
        <v>169</v>
      </c>
      <c r="C247" s="44">
        <f t="shared" si="31"/>
        <v>42904</v>
      </c>
      <c r="D247" s="23"/>
      <c r="E247" s="24"/>
      <c r="F247" s="25"/>
      <c r="G247" s="26"/>
      <c r="H247" s="22" t="str">
        <f t="shared" si="28"/>
        <v/>
      </c>
      <c r="I247" s="45" t="str">
        <f>IF(K247&lt;&gt;FALSE,G247-PLANILHA!$D$6,"")</f>
        <v/>
      </c>
      <c r="J247" s="23"/>
      <c r="K247" s="49" t="b">
        <f t="shared" si="26"/>
        <v>0</v>
      </c>
      <c r="L247" s="65">
        <f t="shared" si="27"/>
        <v>42904</v>
      </c>
      <c r="M247" s="65">
        <f t="shared" si="29"/>
        <v>42910</v>
      </c>
      <c r="N247" s="55" t="str">
        <f t="shared" si="30"/>
        <v/>
      </c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</row>
    <row r="248" spans="1:57" s="49" customFormat="1" ht="21.2" customHeight="1" x14ac:dyDescent="0.25">
      <c r="A248" s="48"/>
      <c r="B248" s="21">
        <v>170</v>
      </c>
      <c r="C248" s="44">
        <f t="shared" si="31"/>
        <v>42905</v>
      </c>
      <c r="D248" s="23"/>
      <c r="E248" s="24"/>
      <c r="F248" s="25"/>
      <c r="G248" s="26"/>
      <c r="H248" s="22" t="str">
        <f t="shared" si="28"/>
        <v/>
      </c>
      <c r="I248" s="45" t="str">
        <f>IF(K248&lt;&gt;FALSE,G248-PLANILHA!$D$6,"")</f>
        <v/>
      </c>
      <c r="J248" s="23"/>
      <c r="K248" s="49" t="b">
        <f t="shared" si="26"/>
        <v>0</v>
      </c>
      <c r="L248" s="65">
        <f t="shared" si="27"/>
        <v>42904</v>
      </c>
      <c r="M248" s="65">
        <f t="shared" si="29"/>
        <v>42910</v>
      </c>
      <c r="N248" s="55" t="str">
        <f t="shared" si="30"/>
        <v/>
      </c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</row>
    <row r="249" spans="1:57" s="49" customFormat="1" ht="21.2" customHeight="1" x14ac:dyDescent="0.25">
      <c r="A249" s="48"/>
      <c r="B249" s="21">
        <v>171</v>
      </c>
      <c r="C249" s="44">
        <f t="shared" si="31"/>
        <v>42906</v>
      </c>
      <c r="D249" s="23"/>
      <c r="E249" s="24"/>
      <c r="F249" s="25"/>
      <c r="G249" s="26"/>
      <c r="H249" s="22" t="str">
        <f t="shared" si="28"/>
        <v/>
      </c>
      <c r="I249" s="45" t="str">
        <f>IF(K249&lt;&gt;FALSE,G249-PLANILHA!$D$6,"")</f>
        <v/>
      </c>
      <c r="J249" s="23"/>
      <c r="K249" s="49" t="b">
        <f t="shared" si="26"/>
        <v>0</v>
      </c>
      <c r="L249" s="65">
        <f t="shared" si="27"/>
        <v>42904</v>
      </c>
      <c r="M249" s="65">
        <f t="shared" si="29"/>
        <v>42910</v>
      </c>
      <c r="N249" s="55" t="str">
        <f t="shared" si="30"/>
        <v/>
      </c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</row>
    <row r="250" spans="1:57" s="49" customFormat="1" ht="21.2" customHeight="1" x14ac:dyDescent="0.25">
      <c r="A250" s="48"/>
      <c r="B250" s="21">
        <v>172</v>
      </c>
      <c r="C250" s="44">
        <f t="shared" si="31"/>
        <v>42907</v>
      </c>
      <c r="D250" s="23"/>
      <c r="E250" s="24"/>
      <c r="F250" s="25"/>
      <c r="G250" s="26"/>
      <c r="H250" s="22" t="str">
        <f t="shared" si="28"/>
        <v/>
      </c>
      <c r="I250" s="45" t="str">
        <f>IF(K250&lt;&gt;FALSE,G250-PLANILHA!$D$6,"")</f>
        <v/>
      </c>
      <c r="J250" s="23"/>
      <c r="K250" s="49" t="b">
        <f t="shared" si="26"/>
        <v>0</v>
      </c>
      <c r="L250" s="65">
        <f t="shared" si="27"/>
        <v>42904</v>
      </c>
      <c r="M250" s="65">
        <f t="shared" si="29"/>
        <v>42910</v>
      </c>
      <c r="N250" s="55" t="str">
        <f t="shared" si="30"/>
        <v/>
      </c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</row>
    <row r="251" spans="1:57" s="49" customFormat="1" ht="21.2" customHeight="1" x14ac:dyDescent="0.25">
      <c r="A251" s="48"/>
      <c r="B251" s="21">
        <v>173</v>
      </c>
      <c r="C251" s="44">
        <f t="shared" si="31"/>
        <v>42908</v>
      </c>
      <c r="D251" s="23"/>
      <c r="E251" s="24"/>
      <c r="F251" s="25"/>
      <c r="G251" s="26"/>
      <c r="H251" s="22" t="str">
        <f t="shared" si="28"/>
        <v/>
      </c>
      <c r="I251" s="45" t="str">
        <f>IF(K251&lt;&gt;FALSE,G251-PLANILHA!$D$6,"")</f>
        <v/>
      </c>
      <c r="J251" s="23"/>
      <c r="K251" s="49" t="b">
        <f t="shared" si="26"/>
        <v>0</v>
      </c>
      <c r="L251" s="65">
        <f t="shared" si="27"/>
        <v>42904</v>
      </c>
      <c r="M251" s="65">
        <f t="shared" si="29"/>
        <v>42910</v>
      </c>
      <c r="N251" s="55" t="str">
        <f t="shared" si="30"/>
        <v/>
      </c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</row>
    <row r="252" spans="1:57" s="49" customFormat="1" ht="21.2" customHeight="1" x14ac:dyDescent="0.25">
      <c r="A252" s="48"/>
      <c r="B252" s="21">
        <v>174</v>
      </c>
      <c r="C252" s="44">
        <f t="shared" si="31"/>
        <v>42909</v>
      </c>
      <c r="D252" s="23"/>
      <c r="E252" s="24"/>
      <c r="F252" s="25"/>
      <c r="G252" s="26"/>
      <c r="H252" s="22" t="str">
        <f t="shared" si="28"/>
        <v/>
      </c>
      <c r="I252" s="45" t="str">
        <f>IF(K252&lt;&gt;FALSE,G252-PLANILHA!$D$6,"")</f>
        <v/>
      </c>
      <c r="J252" s="23"/>
      <c r="K252" s="49" t="b">
        <f t="shared" si="26"/>
        <v>0</v>
      </c>
      <c r="L252" s="65">
        <f t="shared" si="27"/>
        <v>42904</v>
      </c>
      <c r="M252" s="65">
        <f t="shared" si="29"/>
        <v>42910</v>
      </c>
      <c r="N252" s="55" t="str">
        <f t="shared" si="30"/>
        <v/>
      </c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</row>
    <row r="253" spans="1:57" s="49" customFormat="1" ht="21.2" customHeight="1" x14ac:dyDescent="0.25">
      <c r="A253" s="48"/>
      <c r="B253" s="21">
        <v>175</v>
      </c>
      <c r="C253" s="44">
        <f t="shared" si="31"/>
        <v>42910</v>
      </c>
      <c r="D253" s="23"/>
      <c r="E253" s="24"/>
      <c r="F253" s="25"/>
      <c r="G253" s="26"/>
      <c r="H253" s="22" t="str">
        <f t="shared" si="28"/>
        <v/>
      </c>
      <c r="I253" s="45" t="str">
        <f>IF(K253&lt;&gt;FALSE,G253-PLANILHA!$D$6,"")</f>
        <v/>
      </c>
      <c r="J253" s="23"/>
      <c r="K253" s="49" t="b">
        <f t="shared" si="26"/>
        <v>0</v>
      </c>
      <c r="L253" s="65">
        <f t="shared" si="27"/>
        <v>42904</v>
      </c>
      <c r="M253" s="65">
        <f t="shared" si="29"/>
        <v>42910</v>
      </c>
      <c r="N253" s="55" t="str">
        <f t="shared" si="30"/>
        <v/>
      </c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</row>
    <row r="254" spans="1:57" s="49" customFormat="1" ht="21.2" customHeight="1" x14ac:dyDescent="0.25">
      <c r="A254" s="48"/>
      <c r="B254" s="21">
        <v>176</v>
      </c>
      <c r="C254" s="44">
        <f t="shared" si="31"/>
        <v>42911</v>
      </c>
      <c r="D254" s="23"/>
      <c r="E254" s="24"/>
      <c r="F254" s="25"/>
      <c r="G254" s="26"/>
      <c r="H254" s="22" t="str">
        <f t="shared" si="28"/>
        <v/>
      </c>
      <c r="I254" s="45" t="str">
        <f>IF(K254&lt;&gt;FALSE,G254-PLANILHA!$D$6,"")</f>
        <v/>
      </c>
      <c r="J254" s="23"/>
      <c r="K254" s="49" t="b">
        <f t="shared" si="26"/>
        <v>0</v>
      </c>
      <c r="L254" s="65">
        <f t="shared" si="27"/>
        <v>42911</v>
      </c>
      <c r="M254" s="65">
        <f t="shared" si="29"/>
        <v>42917</v>
      </c>
      <c r="N254" s="55" t="str">
        <f t="shared" si="30"/>
        <v/>
      </c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</row>
    <row r="255" spans="1:57" s="49" customFormat="1" ht="21.2" customHeight="1" x14ac:dyDescent="0.25">
      <c r="A255" s="48"/>
      <c r="B255" s="21">
        <v>177</v>
      </c>
      <c r="C255" s="44">
        <f t="shared" si="31"/>
        <v>42912</v>
      </c>
      <c r="D255" s="23"/>
      <c r="E255" s="24"/>
      <c r="F255" s="25"/>
      <c r="G255" s="26"/>
      <c r="H255" s="22" t="str">
        <f t="shared" si="28"/>
        <v/>
      </c>
      <c r="I255" s="45" t="str">
        <f>IF(K255&lt;&gt;FALSE,G255-PLANILHA!$D$6,"")</f>
        <v/>
      </c>
      <c r="J255" s="23"/>
      <c r="K255" s="49" t="b">
        <f t="shared" si="26"/>
        <v>0</v>
      </c>
      <c r="L255" s="65">
        <f t="shared" si="27"/>
        <v>42911</v>
      </c>
      <c r="M255" s="65">
        <f t="shared" si="29"/>
        <v>42917</v>
      </c>
      <c r="N255" s="55" t="str">
        <f t="shared" si="30"/>
        <v/>
      </c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</row>
    <row r="256" spans="1:57" s="49" customFormat="1" ht="21.2" customHeight="1" x14ac:dyDescent="0.25">
      <c r="A256" s="48"/>
      <c r="B256" s="21">
        <v>178</v>
      </c>
      <c r="C256" s="44">
        <f t="shared" si="31"/>
        <v>42913</v>
      </c>
      <c r="D256" s="23"/>
      <c r="E256" s="24"/>
      <c r="F256" s="25"/>
      <c r="G256" s="26"/>
      <c r="H256" s="22" t="str">
        <f t="shared" si="28"/>
        <v/>
      </c>
      <c r="I256" s="45" t="str">
        <f>IF(K256&lt;&gt;FALSE,G256-PLANILHA!$D$6,"")</f>
        <v/>
      </c>
      <c r="J256" s="23"/>
      <c r="K256" s="49" t="b">
        <f t="shared" si="26"/>
        <v>0</v>
      </c>
      <c r="L256" s="65">
        <f t="shared" si="27"/>
        <v>42911</v>
      </c>
      <c r="M256" s="65">
        <f t="shared" si="29"/>
        <v>42917</v>
      </c>
      <c r="N256" s="55" t="str">
        <f t="shared" si="30"/>
        <v/>
      </c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</row>
    <row r="257" spans="1:57" s="49" customFormat="1" ht="21.2" customHeight="1" x14ac:dyDescent="0.25">
      <c r="A257" s="48"/>
      <c r="B257" s="21">
        <v>179</v>
      </c>
      <c r="C257" s="44">
        <f t="shared" si="31"/>
        <v>42914</v>
      </c>
      <c r="D257" s="23"/>
      <c r="E257" s="24"/>
      <c r="F257" s="25"/>
      <c r="G257" s="26"/>
      <c r="H257" s="22" t="str">
        <f t="shared" si="28"/>
        <v/>
      </c>
      <c r="I257" s="45" t="str">
        <f>IF(K257&lt;&gt;FALSE,G257-PLANILHA!$D$6,"")</f>
        <v/>
      </c>
      <c r="J257" s="23"/>
      <c r="K257" s="49" t="b">
        <f t="shared" si="26"/>
        <v>0</v>
      </c>
      <c r="L257" s="65">
        <f t="shared" si="27"/>
        <v>42911</v>
      </c>
      <c r="M257" s="65">
        <f t="shared" si="29"/>
        <v>42917</v>
      </c>
      <c r="N257" s="55" t="str">
        <f t="shared" si="30"/>
        <v/>
      </c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</row>
    <row r="258" spans="1:57" s="49" customFormat="1" ht="21.2" customHeight="1" x14ac:dyDescent="0.25">
      <c r="A258" s="48"/>
      <c r="B258" s="21">
        <v>180</v>
      </c>
      <c r="C258" s="44">
        <f t="shared" si="31"/>
        <v>42915</v>
      </c>
      <c r="D258" s="23"/>
      <c r="E258" s="24"/>
      <c r="F258" s="25"/>
      <c r="G258" s="26"/>
      <c r="H258" s="22" t="str">
        <f t="shared" si="28"/>
        <v/>
      </c>
      <c r="I258" s="45" t="str">
        <f>IF(K258&lt;&gt;FALSE,G258-PLANILHA!$D$6,"")</f>
        <v/>
      </c>
      <c r="J258" s="23"/>
      <c r="K258" s="49" t="b">
        <f t="shared" si="26"/>
        <v>0</v>
      </c>
      <c r="L258" s="65">
        <f t="shared" si="27"/>
        <v>42911</v>
      </c>
      <c r="M258" s="65">
        <f t="shared" si="29"/>
        <v>42917</v>
      </c>
      <c r="N258" s="55" t="str">
        <f t="shared" si="30"/>
        <v/>
      </c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</row>
    <row r="259" spans="1:57" s="49" customFormat="1" ht="21.2" customHeight="1" x14ac:dyDescent="0.25">
      <c r="A259" s="48"/>
      <c r="B259" s="21">
        <v>181</v>
      </c>
      <c r="C259" s="44">
        <f t="shared" si="31"/>
        <v>42916</v>
      </c>
      <c r="D259" s="23"/>
      <c r="E259" s="24"/>
      <c r="F259" s="25"/>
      <c r="G259" s="26"/>
      <c r="H259" s="22" t="str">
        <f t="shared" si="28"/>
        <v/>
      </c>
      <c r="I259" s="45" t="str">
        <f>IF(K259&lt;&gt;FALSE,G259-PLANILHA!$D$6,"")</f>
        <v/>
      </c>
      <c r="J259" s="23"/>
      <c r="K259" s="49" t="b">
        <f t="shared" si="26"/>
        <v>0</v>
      </c>
      <c r="L259" s="65">
        <f t="shared" si="27"/>
        <v>42911</v>
      </c>
      <c r="M259" s="65">
        <f t="shared" si="29"/>
        <v>42917</v>
      </c>
      <c r="N259" s="55" t="str">
        <f t="shared" si="30"/>
        <v/>
      </c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</row>
    <row r="260" spans="1:57" s="49" customFormat="1" ht="21.2" customHeight="1" x14ac:dyDescent="0.25">
      <c r="A260" s="48"/>
      <c r="B260" s="21">
        <v>182</v>
      </c>
      <c r="C260" s="44">
        <f t="shared" si="31"/>
        <v>42917</v>
      </c>
      <c r="D260" s="23"/>
      <c r="E260" s="24"/>
      <c r="F260" s="25"/>
      <c r="G260" s="26"/>
      <c r="H260" s="22" t="str">
        <f t="shared" si="28"/>
        <v/>
      </c>
      <c r="I260" s="45" t="str">
        <f>IF(K260&lt;&gt;FALSE,G260-PLANILHA!$D$6,"")</f>
        <v/>
      </c>
      <c r="J260" s="23"/>
      <c r="K260" s="49" t="b">
        <f t="shared" si="26"/>
        <v>0</v>
      </c>
      <c r="L260" s="65">
        <f t="shared" si="27"/>
        <v>42911</v>
      </c>
      <c r="M260" s="65">
        <f t="shared" si="29"/>
        <v>42917</v>
      </c>
      <c r="N260" s="55" t="str">
        <f t="shared" si="30"/>
        <v/>
      </c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</row>
    <row r="261" spans="1:57" s="49" customFormat="1" ht="21.2" customHeight="1" x14ac:dyDescent="0.25">
      <c r="A261" s="48"/>
      <c r="B261" s="21">
        <v>183</v>
      </c>
      <c r="C261" s="44">
        <f t="shared" si="31"/>
        <v>42918</v>
      </c>
      <c r="D261" s="23"/>
      <c r="E261" s="24"/>
      <c r="F261" s="25"/>
      <c r="G261" s="26"/>
      <c r="H261" s="22" t="str">
        <f t="shared" si="28"/>
        <v/>
      </c>
      <c r="I261" s="45" t="str">
        <f>IF(K261&lt;&gt;FALSE,G261-PLANILHA!$D$6,"")</f>
        <v/>
      </c>
      <c r="J261" s="23"/>
      <c r="K261" s="49" t="b">
        <f t="shared" si="26"/>
        <v>0</v>
      </c>
      <c r="L261" s="65">
        <f t="shared" si="27"/>
        <v>42918</v>
      </c>
      <c r="M261" s="65">
        <f t="shared" si="29"/>
        <v>42924</v>
      </c>
      <c r="N261" s="55" t="str">
        <f t="shared" si="30"/>
        <v/>
      </c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</row>
    <row r="262" spans="1:57" s="49" customFormat="1" ht="21.2" customHeight="1" x14ac:dyDescent="0.25">
      <c r="A262" s="48"/>
      <c r="B262" s="21">
        <v>184</v>
      </c>
      <c r="C262" s="44">
        <f t="shared" si="31"/>
        <v>42919</v>
      </c>
      <c r="D262" s="23"/>
      <c r="E262" s="24"/>
      <c r="F262" s="25"/>
      <c r="G262" s="26"/>
      <c r="H262" s="22" t="str">
        <f t="shared" si="28"/>
        <v/>
      </c>
      <c r="I262" s="45" t="str">
        <f>IF(K262&lt;&gt;FALSE,G262-PLANILHA!$D$6,"")</f>
        <v/>
      </c>
      <c r="J262" s="23"/>
      <c r="K262" s="49" t="b">
        <f t="shared" si="26"/>
        <v>0</v>
      </c>
      <c r="L262" s="65">
        <f t="shared" si="27"/>
        <v>42918</v>
      </c>
      <c r="M262" s="65">
        <f t="shared" si="29"/>
        <v>42924</v>
      </c>
      <c r="N262" s="55" t="str">
        <f t="shared" si="30"/>
        <v/>
      </c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</row>
    <row r="263" spans="1:57" s="49" customFormat="1" ht="21.2" customHeight="1" x14ac:dyDescent="0.25">
      <c r="A263" s="48"/>
      <c r="B263" s="21">
        <v>185</v>
      </c>
      <c r="C263" s="44">
        <f t="shared" si="31"/>
        <v>42920</v>
      </c>
      <c r="D263" s="23"/>
      <c r="E263" s="24"/>
      <c r="F263" s="25"/>
      <c r="G263" s="26"/>
      <c r="H263" s="22" t="str">
        <f t="shared" si="28"/>
        <v/>
      </c>
      <c r="I263" s="45" t="str">
        <f>IF(K263&lt;&gt;FALSE,G263-PLANILHA!$D$6,"")</f>
        <v/>
      </c>
      <c r="J263" s="23"/>
      <c r="K263" s="49" t="b">
        <f t="shared" si="26"/>
        <v>0</v>
      </c>
      <c r="L263" s="65">
        <f t="shared" si="27"/>
        <v>42918</v>
      </c>
      <c r="M263" s="65">
        <f t="shared" si="29"/>
        <v>42924</v>
      </c>
      <c r="N263" s="55" t="str">
        <f t="shared" si="30"/>
        <v/>
      </c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</row>
    <row r="264" spans="1:57" s="49" customFormat="1" ht="21.2" customHeight="1" x14ac:dyDescent="0.25">
      <c r="A264" s="48"/>
      <c r="B264" s="21">
        <v>186</v>
      </c>
      <c r="C264" s="44">
        <f t="shared" si="31"/>
        <v>42921</v>
      </c>
      <c r="D264" s="23"/>
      <c r="E264" s="24"/>
      <c r="F264" s="25"/>
      <c r="G264" s="26"/>
      <c r="H264" s="22" t="str">
        <f t="shared" si="28"/>
        <v/>
      </c>
      <c r="I264" s="45" t="str">
        <f>IF(K264&lt;&gt;FALSE,G264-PLANILHA!$D$6,"")</f>
        <v/>
      </c>
      <c r="J264" s="23"/>
      <c r="K264" s="49" t="b">
        <f t="shared" si="26"/>
        <v>0</v>
      </c>
      <c r="L264" s="65">
        <f t="shared" si="27"/>
        <v>42918</v>
      </c>
      <c r="M264" s="65">
        <f t="shared" si="29"/>
        <v>42924</v>
      </c>
      <c r="N264" s="55" t="str">
        <f t="shared" si="30"/>
        <v/>
      </c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</row>
    <row r="265" spans="1:57" s="49" customFormat="1" ht="21.2" customHeight="1" x14ac:dyDescent="0.25">
      <c r="A265" s="48"/>
      <c r="B265" s="21">
        <v>187</v>
      </c>
      <c r="C265" s="44">
        <f t="shared" si="31"/>
        <v>42922</v>
      </c>
      <c r="D265" s="23"/>
      <c r="E265" s="24"/>
      <c r="F265" s="25"/>
      <c r="G265" s="26"/>
      <c r="H265" s="22" t="str">
        <f t="shared" si="28"/>
        <v/>
      </c>
      <c r="I265" s="45" t="str">
        <f>IF(K265&lt;&gt;FALSE,G265-PLANILHA!$D$6,"")</f>
        <v/>
      </c>
      <c r="J265" s="23"/>
      <c r="K265" s="49" t="b">
        <f t="shared" si="26"/>
        <v>0</v>
      </c>
      <c r="L265" s="65">
        <f t="shared" si="27"/>
        <v>42918</v>
      </c>
      <c r="M265" s="65">
        <f t="shared" si="29"/>
        <v>42924</v>
      </c>
      <c r="N265" s="55" t="str">
        <f t="shared" si="30"/>
        <v/>
      </c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</row>
    <row r="266" spans="1:57" s="49" customFormat="1" ht="21.2" customHeight="1" x14ac:dyDescent="0.25">
      <c r="A266" s="48"/>
      <c r="B266" s="21">
        <v>188</v>
      </c>
      <c r="C266" s="44">
        <f t="shared" si="31"/>
        <v>42923</v>
      </c>
      <c r="D266" s="23"/>
      <c r="E266" s="24"/>
      <c r="F266" s="25"/>
      <c r="G266" s="26"/>
      <c r="H266" s="22" t="str">
        <f t="shared" si="28"/>
        <v/>
      </c>
      <c r="I266" s="45" t="str">
        <f>IF(K266&lt;&gt;FALSE,G266-PLANILHA!$D$6,"")</f>
        <v/>
      </c>
      <c r="J266" s="23"/>
      <c r="K266" s="49" t="b">
        <f t="shared" si="26"/>
        <v>0</v>
      </c>
      <c r="L266" s="65">
        <f t="shared" si="27"/>
        <v>42918</v>
      </c>
      <c r="M266" s="65">
        <f t="shared" si="29"/>
        <v>42924</v>
      </c>
      <c r="N266" s="55" t="str">
        <f t="shared" si="30"/>
        <v/>
      </c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</row>
    <row r="267" spans="1:57" s="49" customFormat="1" ht="21.2" customHeight="1" x14ac:dyDescent="0.25">
      <c r="A267" s="48"/>
      <c r="B267" s="21">
        <v>189</v>
      </c>
      <c r="C267" s="44">
        <f t="shared" si="31"/>
        <v>42924</v>
      </c>
      <c r="D267" s="23"/>
      <c r="E267" s="24"/>
      <c r="F267" s="25"/>
      <c r="G267" s="26"/>
      <c r="H267" s="22" t="str">
        <f t="shared" si="28"/>
        <v/>
      </c>
      <c r="I267" s="45" t="str">
        <f>IF(K267&lt;&gt;FALSE,G267-PLANILHA!$D$6,"")</f>
        <v/>
      </c>
      <c r="J267" s="23"/>
      <c r="K267" s="49" t="b">
        <f t="shared" si="26"/>
        <v>0</v>
      </c>
      <c r="L267" s="65">
        <f t="shared" si="27"/>
        <v>42918</v>
      </c>
      <c r="M267" s="65">
        <f t="shared" si="29"/>
        <v>42924</v>
      </c>
      <c r="N267" s="55" t="str">
        <f t="shared" si="30"/>
        <v/>
      </c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</row>
    <row r="268" spans="1:57" s="49" customFormat="1" ht="21.2" customHeight="1" x14ac:dyDescent="0.25">
      <c r="A268" s="48"/>
      <c r="B268" s="21">
        <v>190</v>
      </c>
      <c r="C268" s="44">
        <f t="shared" si="31"/>
        <v>42925</v>
      </c>
      <c r="D268" s="23"/>
      <c r="E268" s="24"/>
      <c r="F268" s="25"/>
      <c r="G268" s="26"/>
      <c r="H268" s="22" t="str">
        <f t="shared" si="28"/>
        <v/>
      </c>
      <c r="I268" s="45" t="str">
        <f>IF(K268&lt;&gt;FALSE,G268-PLANILHA!$D$6,"")</f>
        <v/>
      </c>
      <c r="J268" s="23"/>
      <c r="K268" s="49" t="b">
        <f t="shared" si="26"/>
        <v>0</v>
      </c>
      <c r="L268" s="65">
        <f t="shared" si="27"/>
        <v>42925</v>
      </c>
      <c r="M268" s="65">
        <f t="shared" si="29"/>
        <v>42931</v>
      </c>
      <c r="N268" s="55" t="str">
        <f t="shared" si="30"/>
        <v/>
      </c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</row>
    <row r="269" spans="1:57" s="49" customFormat="1" ht="21.2" customHeight="1" x14ac:dyDescent="0.25">
      <c r="A269" s="48"/>
      <c r="B269" s="21">
        <v>191</v>
      </c>
      <c r="C269" s="44">
        <f t="shared" si="31"/>
        <v>42926</v>
      </c>
      <c r="D269" s="23"/>
      <c r="E269" s="24"/>
      <c r="F269" s="25"/>
      <c r="G269" s="26"/>
      <c r="H269" s="22" t="str">
        <f t="shared" si="28"/>
        <v/>
      </c>
      <c r="I269" s="45" t="str">
        <f>IF(K269&lt;&gt;FALSE,G269-PLANILHA!$D$6,"")</f>
        <v/>
      </c>
      <c r="J269" s="23"/>
      <c r="K269" s="49" t="b">
        <f t="shared" si="26"/>
        <v>0</v>
      </c>
      <c r="L269" s="65">
        <f t="shared" si="27"/>
        <v>42925</v>
      </c>
      <c r="M269" s="65">
        <f t="shared" si="29"/>
        <v>42931</v>
      </c>
      <c r="N269" s="55" t="str">
        <f t="shared" si="30"/>
        <v/>
      </c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</row>
    <row r="270" spans="1:57" s="49" customFormat="1" ht="21.2" customHeight="1" x14ac:dyDescent="0.25">
      <c r="A270" s="48"/>
      <c r="B270" s="21">
        <v>192</v>
      </c>
      <c r="C270" s="44">
        <f t="shared" si="31"/>
        <v>42927</v>
      </c>
      <c r="D270" s="23"/>
      <c r="E270" s="24"/>
      <c r="F270" s="25"/>
      <c r="G270" s="26"/>
      <c r="H270" s="22" t="str">
        <f t="shared" si="28"/>
        <v/>
      </c>
      <c r="I270" s="45" t="str">
        <f>IF(K270&lt;&gt;FALSE,G270-PLANILHA!$D$6,"")</f>
        <v/>
      </c>
      <c r="J270" s="23"/>
      <c r="K270" s="49" t="b">
        <f t="shared" si="26"/>
        <v>0</v>
      </c>
      <c r="L270" s="65">
        <f t="shared" si="27"/>
        <v>42925</v>
      </c>
      <c r="M270" s="65">
        <f t="shared" si="29"/>
        <v>42931</v>
      </c>
      <c r="N270" s="55" t="str">
        <f t="shared" si="30"/>
        <v/>
      </c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</row>
    <row r="271" spans="1:57" s="49" customFormat="1" ht="21.2" customHeight="1" x14ac:dyDescent="0.25">
      <c r="A271" s="48"/>
      <c r="B271" s="21">
        <v>193</v>
      </c>
      <c r="C271" s="44">
        <f t="shared" si="31"/>
        <v>42928</v>
      </c>
      <c r="D271" s="23"/>
      <c r="E271" s="24"/>
      <c r="F271" s="25"/>
      <c r="G271" s="26"/>
      <c r="H271" s="22" t="str">
        <f t="shared" si="28"/>
        <v/>
      </c>
      <c r="I271" s="45" t="str">
        <f>IF(K271&lt;&gt;FALSE,G271-PLANILHA!$D$6,"")</f>
        <v/>
      </c>
      <c r="J271" s="23"/>
      <c r="K271" s="49" t="b">
        <f t="shared" ref="K271:K334" si="32">IF(AND(ISNUMBER(C271),ISNUMBER(G271)),UPPER(TEXT(C271,"MMM/AA")),FALSE)</f>
        <v>0</v>
      </c>
      <c r="L271" s="65">
        <f t="shared" ref="L271:L334" si="33">DATE(YEAR(C271),MONTH(C271),DAY(C271)-WEEKDAY(C271)+1)</f>
        <v>42925</v>
      </c>
      <c r="M271" s="65">
        <f t="shared" si="29"/>
        <v>42931</v>
      </c>
      <c r="N271" s="55" t="str">
        <f t="shared" si="30"/>
        <v/>
      </c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</row>
    <row r="272" spans="1:57" s="49" customFormat="1" ht="21.2" customHeight="1" x14ac:dyDescent="0.25">
      <c r="A272" s="48"/>
      <c r="B272" s="21">
        <v>194</v>
      </c>
      <c r="C272" s="44">
        <f t="shared" si="31"/>
        <v>42929</v>
      </c>
      <c r="D272" s="23"/>
      <c r="E272" s="24"/>
      <c r="F272" s="25"/>
      <c r="G272" s="26"/>
      <c r="H272" s="22" t="str">
        <f t="shared" ref="H272:H335" si="34">IF(K272&lt;&gt;FALSE,G272-G271,"")</f>
        <v/>
      </c>
      <c r="I272" s="45" t="str">
        <f>IF(K272&lt;&gt;FALSE,G272-PLANILHA!$D$6,"")</f>
        <v/>
      </c>
      <c r="J272" s="23"/>
      <c r="K272" s="49" t="b">
        <f t="shared" si="32"/>
        <v>0</v>
      </c>
      <c r="L272" s="65">
        <f t="shared" si="33"/>
        <v>42925</v>
      </c>
      <c r="M272" s="65">
        <f t="shared" ref="M272:M335" si="35">L272+6</f>
        <v>42931</v>
      </c>
      <c r="N272" s="55" t="str">
        <f t="shared" ref="N272:N335" si="36">IF(K272&lt;&gt;FALSE,TEXT(L272,"DD/MMM")&amp;" a "&amp;TEXT(M272,"DD/MMM"),"")</f>
        <v/>
      </c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</row>
    <row r="273" spans="1:57" s="49" customFormat="1" ht="21.2" customHeight="1" x14ac:dyDescent="0.25">
      <c r="A273" s="48"/>
      <c r="B273" s="21">
        <v>195</v>
      </c>
      <c r="C273" s="44">
        <f t="shared" ref="C273:C336" si="37">C272+1</f>
        <v>42930</v>
      </c>
      <c r="D273" s="23"/>
      <c r="E273" s="24"/>
      <c r="F273" s="25"/>
      <c r="G273" s="26"/>
      <c r="H273" s="22" t="str">
        <f t="shared" si="34"/>
        <v/>
      </c>
      <c r="I273" s="45" t="str">
        <f>IF(K273&lt;&gt;FALSE,G273-PLANILHA!$D$6,"")</f>
        <v/>
      </c>
      <c r="J273" s="23"/>
      <c r="K273" s="49" t="b">
        <f t="shared" si="32"/>
        <v>0</v>
      </c>
      <c r="L273" s="65">
        <f t="shared" si="33"/>
        <v>42925</v>
      </c>
      <c r="M273" s="65">
        <f t="shared" si="35"/>
        <v>42931</v>
      </c>
      <c r="N273" s="55" t="str">
        <f t="shared" si="36"/>
        <v/>
      </c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</row>
    <row r="274" spans="1:57" s="49" customFormat="1" ht="21.2" customHeight="1" x14ac:dyDescent="0.25">
      <c r="A274" s="48"/>
      <c r="B274" s="21">
        <v>196</v>
      </c>
      <c r="C274" s="44">
        <f t="shared" si="37"/>
        <v>42931</v>
      </c>
      <c r="D274" s="23"/>
      <c r="E274" s="24"/>
      <c r="F274" s="25"/>
      <c r="G274" s="26"/>
      <c r="H274" s="22" t="str">
        <f t="shared" si="34"/>
        <v/>
      </c>
      <c r="I274" s="45" t="str">
        <f>IF(K274&lt;&gt;FALSE,G274-PLANILHA!$D$6,"")</f>
        <v/>
      </c>
      <c r="J274" s="23"/>
      <c r="K274" s="49" t="b">
        <f t="shared" si="32"/>
        <v>0</v>
      </c>
      <c r="L274" s="65">
        <f t="shared" si="33"/>
        <v>42925</v>
      </c>
      <c r="M274" s="65">
        <f t="shared" si="35"/>
        <v>42931</v>
      </c>
      <c r="N274" s="55" t="str">
        <f t="shared" si="36"/>
        <v/>
      </c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</row>
    <row r="275" spans="1:57" s="49" customFormat="1" ht="21.2" customHeight="1" x14ac:dyDescent="0.25">
      <c r="A275" s="48"/>
      <c r="B275" s="21">
        <v>197</v>
      </c>
      <c r="C275" s="44">
        <f t="shared" si="37"/>
        <v>42932</v>
      </c>
      <c r="D275" s="23"/>
      <c r="E275" s="24"/>
      <c r="F275" s="25"/>
      <c r="G275" s="26"/>
      <c r="H275" s="22" t="str">
        <f t="shared" si="34"/>
        <v/>
      </c>
      <c r="I275" s="45" t="str">
        <f>IF(K275&lt;&gt;FALSE,G275-PLANILHA!$D$6,"")</f>
        <v/>
      </c>
      <c r="J275" s="23"/>
      <c r="K275" s="49" t="b">
        <f t="shared" si="32"/>
        <v>0</v>
      </c>
      <c r="L275" s="65">
        <f t="shared" si="33"/>
        <v>42932</v>
      </c>
      <c r="M275" s="65">
        <f t="shared" si="35"/>
        <v>42938</v>
      </c>
      <c r="N275" s="55" t="str">
        <f t="shared" si="36"/>
        <v/>
      </c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</row>
    <row r="276" spans="1:57" s="49" customFormat="1" ht="21.2" customHeight="1" x14ac:dyDescent="0.25">
      <c r="A276" s="48"/>
      <c r="B276" s="21">
        <v>198</v>
      </c>
      <c r="C276" s="44">
        <f t="shared" si="37"/>
        <v>42933</v>
      </c>
      <c r="D276" s="23"/>
      <c r="E276" s="24"/>
      <c r="F276" s="25"/>
      <c r="G276" s="26"/>
      <c r="H276" s="22" t="str">
        <f t="shared" si="34"/>
        <v/>
      </c>
      <c r="I276" s="45" t="str">
        <f>IF(K276&lt;&gt;FALSE,G276-PLANILHA!$D$6,"")</f>
        <v/>
      </c>
      <c r="J276" s="23"/>
      <c r="K276" s="49" t="b">
        <f t="shared" si="32"/>
        <v>0</v>
      </c>
      <c r="L276" s="65">
        <f t="shared" si="33"/>
        <v>42932</v>
      </c>
      <c r="M276" s="65">
        <f t="shared" si="35"/>
        <v>42938</v>
      </c>
      <c r="N276" s="55" t="str">
        <f t="shared" si="36"/>
        <v/>
      </c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</row>
    <row r="277" spans="1:57" s="49" customFormat="1" ht="21.2" customHeight="1" x14ac:dyDescent="0.25">
      <c r="A277" s="48"/>
      <c r="B277" s="21">
        <v>199</v>
      </c>
      <c r="C277" s="44">
        <f t="shared" si="37"/>
        <v>42934</v>
      </c>
      <c r="D277" s="23"/>
      <c r="E277" s="24"/>
      <c r="F277" s="25"/>
      <c r="G277" s="26"/>
      <c r="H277" s="22" t="str">
        <f t="shared" si="34"/>
        <v/>
      </c>
      <c r="I277" s="45" t="str">
        <f>IF(K277&lt;&gt;FALSE,G277-PLANILHA!$D$6,"")</f>
        <v/>
      </c>
      <c r="J277" s="23"/>
      <c r="K277" s="49" t="b">
        <f t="shared" si="32"/>
        <v>0</v>
      </c>
      <c r="L277" s="65">
        <f t="shared" si="33"/>
        <v>42932</v>
      </c>
      <c r="M277" s="65">
        <f t="shared" si="35"/>
        <v>42938</v>
      </c>
      <c r="N277" s="55" t="str">
        <f t="shared" si="36"/>
        <v/>
      </c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</row>
    <row r="278" spans="1:57" s="49" customFormat="1" ht="21.2" customHeight="1" x14ac:dyDescent="0.25">
      <c r="A278" s="48"/>
      <c r="B278" s="21">
        <v>200</v>
      </c>
      <c r="C278" s="44">
        <f t="shared" si="37"/>
        <v>42935</v>
      </c>
      <c r="D278" s="23"/>
      <c r="E278" s="24"/>
      <c r="F278" s="25"/>
      <c r="G278" s="26"/>
      <c r="H278" s="22" t="str">
        <f t="shared" si="34"/>
        <v/>
      </c>
      <c r="I278" s="45" t="str">
        <f>IF(K278&lt;&gt;FALSE,G278-PLANILHA!$D$6,"")</f>
        <v/>
      </c>
      <c r="J278" s="23"/>
      <c r="K278" s="49" t="b">
        <f t="shared" si="32"/>
        <v>0</v>
      </c>
      <c r="L278" s="65">
        <f t="shared" si="33"/>
        <v>42932</v>
      </c>
      <c r="M278" s="65">
        <f t="shared" si="35"/>
        <v>42938</v>
      </c>
      <c r="N278" s="55" t="str">
        <f t="shared" si="36"/>
        <v/>
      </c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</row>
    <row r="279" spans="1:57" s="49" customFormat="1" ht="21.2" customHeight="1" x14ac:dyDescent="0.25">
      <c r="A279" s="48"/>
      <c r="B279" s="21">
        <v>201</v>
      </c>
      <c r="C279" s="44">
        <f t="shared" si="37"/>
        <v>42936</v>
      </c>
      <c r="D279" s="23"/>
      <c r="E279" s="24"/>
      <c r="F279" s="25"/>
      <c r="G279" s="26"/>
      <c r="H279" s="22" t="str">
        <f t="shared" si="34"/>
        <v/>
      </c>
      <c r="I279" s="45" t="str">
        <f>IF(K279&lt;&gt;FALSE,G279-PLANILHA!$D$6,"")</f>
        <v/>
      </c>
      <c r="J279" s="23"/>
      <c r="K279" s="49" t="b">
        <f t="shared" si="32"/>
        <v>0</v>
      </c>
      <c r="L279" s="65">
        <f t="shared" si="33"/>
        <v>42932</v>
      </c>
      <c r="M279" s="65">
        <f t="shared" si="35"/>
        <v>42938</v>
      </c>
      <c r="N279" s="55" t="str">
        <f t="shared" si="36"/>
        <v/>
      </c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</row>
    <row r="280" spans="1:57" s="49" customFormat="1" ht="21.2" customHeight="1" x14ac:dyDescent="0.25">
      <c r="A280" s="48"/>
      <c r="B280" s="21">
        <v>202</v>
      </c>
      <c r="C280" s="44">
        <f t="shared" si="37"/>
        <v>42937</v>
      </c>
      <c r="D280" s="23"/>
      <c r="E280" s="24"/>
      <c r="F280" s="25"/>
      <c r="G280" s="26"/>
      <c r="H280" s="22" t="str">
        <f t="shared" si="34"/>
        <v/>
      </c>
      <c r="I280" s="45" t="str">
        <f>IF(K280&lt;&gt;FALSE,G280-PLANILHA!$D$6,"")</f>
        <v/>
      </c>
      <c r="J280" s="23"/>
      <c r="K280" s="49" t="b">
        <f t="shared" si="32"/>
        <v>0</v>
      </c>
      <c r="L280" s="65">
        <f t="shared" si="33"/>
        <v>42932</v>
      </c>
      <c r="M280" s="65">
        <f t="shared" si="35"/>
        <v>42938</v>
      </c>
      <c r="N280" s="55" t="str">
        <f t="shared" si="36"/>
        <v/>
      </c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</row>
    <row r="281" spans="1:57" s="49" customFormat="1" ht="21.2" customHeight="1" x14ac:dyDescent="0.25">
      <c r="A281" s="48"/>
      <c r="B281" s="21">
        <v>203</v>
      </c>
      <c r="C281" s="44">
        <f t="shared" si="37"/>
        <v>42938</v>
      </c>
      <c r="D281" s="23"/>
      <c r="E281" s="24"/>
      <c r="F281" s="25"/>
      <c r="G281" s="26"/>
      <c r="H281" s="22" t="str">
        <f t="shared" si="34"/>
        <v/>
      </c>
      <c r="I281" s="45" t="str">
        <f>IF(K281&lt;&gt;FALSE,G281-PLANILHA!$D$6,"")</f>
        <v/>
      </c>
      <c r="J281" s="23"/>
      <c r="K281" s="49" t="b">
        <f t="shared" si="32"/>
        <v>0</v>
      </c>
      <c r="L281" s="65">
        <f t="shared" si="33"/>
        <v>42932</v>
      </c>
      <c r="M281" s="65">
        <f t="shared" si="35"/>
        <v>42938</v>
      </c>
      <c r="N281" s="55" t="str">
        <f t="shared" si="36"/>
        <v/>
      </c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</row>
    <row r="282" spans="1:57" s="49" customFormat="1" ht="21.2" customHeight="1" x14ac:dyDescent="0.25">
      <c r="A282" s="48"/>
      <c r="B282" s="21">
        <v>204</v>
      </c>
      <c r="C282" s="44">
        <f t="shared" si="37"/>
        <v>42939</v>
      </c>
      <c r="D282" s="23"/>
      <c r="E282" s="24"/>
      <c r="F282" s="25"/>
      <c r="G282" s="26"/>
      <c r="H282" s="22" t="str">
        <f t="shared" si="34"/>
        <v/>
      </c>
      <c r="I282" s="45" t="str">
        <f>IF(K282&lt;&gt;FALSE,G282-PLANILHA!$D$6,"")</f>
        <v/>
      </c>
      <c r="J282" s="23"/>
      <c r="K282" s="49" t="b">
        <f t="shared" si="32"/>
        <v>0</v>
      </c>
      <c r="L282" s="65">
        <f t="shared" si="33"/>
        <v>42939</v>
      </c>
      <c r="M282" s="65">
        <f t="shared" si="35"/>
        <v>42945</v>
      </c>
      <c r="N282" s="55" t="str">
        <f t="shared" si="36"/>
        <v/>
      </c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</row>
    <row r="283" spans="1:57" s="49" customFormat="1" ht="21.2" customHeight="1" x14ac:dyDescent="0.25">
      <c r="A283" s="48"/>
      <c r="B283" s="21">
        <v>205</v>
      </c>
      <c r="C283" s="44">
        <f t="shared" si="37"/>
        <v>42940</v>
      </c>
      <c r="D283" s="23"/>
      <c r="E283" s="24"/>
      <c r="F283" s="25"/>
      <c r="G283" s="26"/>
      <c r="H283" s="22" t="str">
        <f t="shared" si="34"/>
        <v/>
      </c>
      <c r="I283" s="45" t="str">
        <f>IF(K283&lt;&gt;FALSE,G283-PLANILHA!$D$6,"")</f>
        <v/>
      </c>
      <c r="J283" s="23"/>
      <c r="K283" s="49" t="b">
        <f t="shared" si="32"/>
        <v>0</v>
      </c>
      <c r="L283" s="65">
        <f t="shared" si="33"/>
        <v>42939</v>
      </c>
      <c r="M283" s="65">
        <f t="shared" si="35"/>
        <v>42945</v>
      </c>
      <c r="N283" s="55" t="str">
        <f t="shared" si="36"/>
        <v/>
      </c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</row>
    <row r="284" spans="1:57" s="49" customFormat="1" ht="21.2" customHeight="1" x14ac:dyDescent="0.25">
      <c r="A284" s="48"/>
      <c r="B284" s="21">
        <v>206</v>
      </c>
      <c r="C284" s="44">
        <f t="shared" si="37"/>
        <v>42941</v>
      </c>
      <c r="D284" s="23"/>
      <c r="E284" s="24"/>
      <c r="F284" s="25"/>
      <c r="G284" s="26"/>
      <c r="H284" s="22" t="str">
        <f t="shared" si="34"/>
        <v/>
      </c>
      <c r="I284" s="45" t="str">
        <f>IF(K284&lt;&gt;FALSE,G284-PLANILHA!$D$6,"")</f>
        <v/>
      </c>
      <c r="J284" s="23"/>
      <c r="K284" s="49" t="b">
        <f t="shared" si="32"/>
        <v>0</v>
      </c>
      <c r="L284" s="65">
        <f t="shared" si="33"/>
        <v>42939</v>
      </c>
      <c r="M284" s="65">
        <f t="shared" si="35"/>
        <v>42945</v>
      </c>
      <c r="N284" s="55" t="str">
        <f t="shared" si="36"/>
        <v/>
      </c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</row>
    <row r="285" spans="1:57" s="49" customFormat="1" ht="21.2" customHeight="1" x14ac:dyDescent="0.25">
      <c r="A285" s="48"/>
      <c r="B285" s="21">
        <v>207</v>
      </c>
      <c r="C285" s="44">
        <f t="shared" si="37"/>
        <v>42942</v>
      </c>
      <c r="D285" s="23"/>
      <c r="E285" s="24"/>
      <c r="F285" s="25"/>
      <c r="G285" s="26"/>
      <c r="H285" s="22" t="str">
        <f t="shared" si="34"/>
        <v/>
      </c>
      <c r="I285" s="45" t="str">
        <f>IF(K285&lt;&gt;FALSE,G285-PLANILHA!$D$6,"")</f>
        <v/>
      </c>
      <c r="J285" s="23"/>
      <c r="K285" s="49" t="b">
        <f t="shared" si="32"/>
        <v>0</v>
      </c>
      <c r="L285" s="65">
        <f t="shared" si="33"/>
        <v>42939</v>
      </c>
      <c r="M285" s="65">
        <f t="shared" si="35"/>
        <v>42945</v>
      </c>
      <c r="N285" s="55" t="str">
        <f t="shared" si="36"/>
        <v/>
      </c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</row>
    <row r="286" spans="1:57" s="49" customFormat="1" ht="21.2" customHeight="1" x14ac:dyDescent="0.25">
      <c r="A286" s="48"/>
      <c r="B286" s="21">
        <v>208</v>
      </c>
      <c r="C286" s="44">
        <f t="shared" si="37"/>
        <v>42943</v>
      </c>
      <c r="D286" s="23"/>
      <c r="E286" s="24"/>
      <c r="F286" s="25"/>
      <c r="G286" s="26"/>
      <c r="H286" s="22" t="str">
        <f t="shared" si="34"/>
        <v/>
      </c>
      <c r="I286" s="45" t="str">
        <f>IF(K286&lt;&gt;FALSE,G286-PLANILHA!$D$6,"")</f>
        <v/>
      </c>
      <c r="J286" s="23"/>
      <c r="K286" s="49" t="b">
        <f t="shared" si="32"/>
        <v>0</v>
      </c>
      <c r="L286" s="65">
        <f t="shared" si="33"/>
        <v>42939</v>
      </c>
      <c r="M286" s="65">
        <f t="shared" si="35"/>
        <v>42945</v>
      </c>
      <c r="N286" s="55" t="str">
        <f t="shared" si="36"/>
        <v/>
      </c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</row>
    <row r="287" spans="1:57" s="49" customFormat="1" ht="21.2" customHeight="1" x14ac:dyDescent="0.25">
      <c r="A287" s="48"/>
      <c r="B287" s="21">
        <v>209</v>
      </c>
      <c r="C287" s="44">
        <f t="shared" si="37"/>
        <v>42944</v>
      </c>
      <c r="D287" s="23"/>
      <c r="E287" s="24"/>
      <c r="F287" s="25"/>
      <c r="G287" s="26"/>
      <c r="H287" s="22" t="str">
        <f t="shared" si="34"/>
        <v/>
      </c>
      <c r="I287" s="45" t="str">
        <f>IF(K287&lt;&gt;FALSE,G287-PLANILHA!$D$6,"")</f>
        <v/>
      </c>
      <c r="J287" s="23"/>
      <c r="K287" s="49" t="b">
        <f t="shared" si="32"/>
        <v>0</v>
      </c>
      <c r="L287" s="65">
        <f t="shared" si="33"/>
        <v>42939</v>
      </c>
      <c r="M287" s="65">
        <f t="shared" si="35"/>
        <v>42945</v>
      </c>
      <c r="N287" s="55" t="str">
        <f t="shared" si="36"/>
        <v/>
      </c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</row>
    <row r="288" spans="1:57" s="49" customFormat="1" ht="21.2" customHeight="1" x14ac:dyDescent="0.25">
      <c r="A288" s="48"/>
      <c r="B288" s="21">
        <v>210</v>
      </c>
      <c r="C288" s="44">
        <f t="shared" si="37"/>
        <v>42945</v>
      </c>
      <c r="D288" s="23"/>
      <c r="E288" s="24"/>
      <c r="F288" s="25"/>
      <c r="G288" s="26"/>
      <c r="H288" s="22" t="str">
        <f t="shared" si="34"/>
        <v/>
      </c>
      <c r="I288" s="45" t="str">
        <f>IF(K288&lt;&gt;FALSE,G288-PLANILHA!$D$6,"")</f>
        <v/>
      </c>
      <c r="J288" s="23"/>
      <c r="K288" s="49" t="b">
        <f t="shared" si="32"/>
        <v>0</v>
      </c>
      <c r="L288" s="65">
        <f t="shared" si="33"/>
        <v>42939</v>
      </c>
      <c r="M288" s="65">
        <f t="shared" si="35"/>
        <v>42945</v>
      </c>
      <c r="N288" s="55" t="str">
        <f t="shared" si="36"/>
        <v/>
      </c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</row>
    <row r="289" spans="1:57" s="49" customFormat="1" ht="21.2" customHeight="1" x14ac:dyDescent="0.25">
      <c r="A289" s="48"/>
      <c r="B289" s="21">
        <v>211</v>
      </c>
      <c r="C289" s="44">
        <f t="shared" si="37"/>
        <v>42946</v>
      </c>
      <c r="D289" s="23"/>
      <c r="E289" s="24"/>
      <c r="F289" s="25"/>
      <c r="G289" s="26"/>
      <c r="H289" s="22" t="str">
        <f t="shared" si="34"/>
        <v/>
      </c>
      <c r="I289" s="45" t="str">
        <f>IF(K289&lt;&gt;FALSE,G289-PLANILHA!$D$6,"")</f>
        <v/>
      </c>
      <c r="J289" s="23"/>
      <c r="K289" s="49" t="b">
        <f t="shared" si="32"/>
        <v>0</v>
      </c>
      <c r="L289" s="65">
        <f t="shared" si="33"/>
        <v>42946</v>
      </c>
      <c r="M289" s="65">
        <f t="shared" si="35"/>
        <v>42952</v>
      </c>
      <c r="N289" s="55" t="str">
        <f t="shared" si="36"/>
        <v/>
      </c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</row>
    <row r="290" spans="1:57" s="49" customFormat="1" ht="21.2" customHeight="1" x14ac:dyDescent="0.25">
      <c r="A290" s="48"/>
      <c r="B290" s="21">
        <v>212</v>
      </c>
      <c r="C290" s="44">
        <f t="shared" si="37"/>
        <v>42947</v>
      </c>
      <c r="D290" s="23"/>
      <c r="E290" s="24"/>
      <c r="F290" s="25"/>
      <c r="G290" s="26"/>
      <c r="H290" s="22" t="str">
        <f t="shared" si="34"/>
        <v/>
      </c>
      <c r="I290" s="45" t="str">
        <f>IF(K290&lt;&gt;FALSE,G290-PLANILHA!$D$6,"")</f>
        <v/>
      </c>
      <c r="J290" s="23"/>
      <c r="K290" s="49" t="b">
        <f t="shared" si="32"/>
        <v>0</v>
      </c>
      <c r="L290" s="65">
        <f t="shared" si="33"/>
        <v>42946</v>
      </c>
      <c r="M290" s="65">
        <f t="shared" si="35"/>
        <v>42952</v>
      </c>
      <c r="N290" s="55" t="str">
        <f t="shared" si="36"/>
        <v/>
      </c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</row>
    <row r="291" spans="1:57" s="49" customFormat="1" ht="21.2" customHeight="1" x14ac:dyDescent="0.25">
      <c r="A291" s="48"/>
      <c r="B291" s="21">
        <v>213</v>
      </c>
      <c r="C291" s="44">
        <f t="shared" si="37"/>
        <v>42948</v>
      </c>
      <c r="D291" s="23"/>
      <c r="E291" s="24"/>
      <c r="F291" s="25"/>
      <c r="G291" s="26"/>
      <c r="H291" s="22" t="str">
        <f t="shared" si="34"/>
        <v/>
      </c>
      <c r="I291" s="45" t="str">
        <f>IF(K291&lt;&gt;FALSE,G291-PLANILHA!$D$6,"")</f>
        <v/>
      </c>
      <c r="J291" s="23"/>
      <c r="K291" s="49" t="b">
        <f t="shared" si="32"/>
        <v>0</v>
      </c>
      <c r="L291" s="65">
        <f t="shared" si="33"/>
        <v>42946</v>
      </c>
      <c r="M291" s="65">
        <f t="shared" si="35"/>
        <v>42952</v>
      </c>
      <c r="N291" s="55" t="str">
        <f t="shared" si="36"/>
        <v/>
      </c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</row>
    <row r="292" spans="1:57" s="49" customFormat="1" ht="21.2" customHeight="1" x14ac:dyDescent="0.25">
      <c r="A292" s="48"/>
      <c r="B292" s="21">
        <v>214</v>
      </c>
      <c r="C292" s="44">
        <f t="shared" si="37"/>
        <v>42949</v>
      </c>
      <c r="D292" s="23"/>
      <c r="E292" s="24"/>
      <c r="F292" s="25"/>
      <c r="G292" s="26"/>
      <c r="H292" s="22" t="str">
        <f t="shared" si="34"/>
        <v/>
      </c>
      <c r="I292" s="45" t="str">
        <f>IF(K292&lt;&gt;FALSE,G292-PLANILHA!$D$6,"")</f>
        <v/>
      </c>
      <c r="J292" s="23"/>
      <c r="K292" s="49" t="b">
        <f t="shared" si="32"/>
        <v>0</v>
      </c>
      <c r="L292" s="65">
        <f t="shared" si="33"/>
        <v>42946</v>
      </c>
      <c r="M292" s="65">
        <f t="shared" si="35"/>
        <v>42952</v>
      </c>
      <c r="N292" s="55" t="str">
        <f t="shared" si="36"/>
        <v/>
      </c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</row>
    <row r="293" spans="1:57" s="49" customFormat="1" ht="21.2" customHeight="1" x14ac:dyDescent="0.25">
      <c r="A293" s="48"/>
      <c r="B293" s="21">
        <v>215</v>
      </c>
      <c r="C293" s="44">
        <f t="shared" si="37"/>
        <v>42950</v>
      </c>
      <c r="D293" s="23"/>
      <c r="E293" s="24"/>
      <c r="F293" s="25"/>
      <c r="G293" s="26"/>
      <c r="H293" s="22" t="str">
        <f t="shared" si="34"/>
        <v/>
      </c>
      <c r="I293" s="45" t="str">
        <f>IF(K293&lt;&gt;FALSE,G293-PLANILHA!$D$6,"")</f>
        <v/>
      </c>
      <c r="J293" s="23"/>
      <c r="K293" s="49" t="b">
        <f t="shared" si="32"/>
        <v>0</v>
      </c>
      <c r="L293" s="65">
        <f t="shared" si="33"/>
        <v>42946</v>
      </c>
      <c r="M293" s="65">
        <f t="shared" si="35"/>
        <v>42952</v>
      </c>
      <c r="N293" s="55" t="str">
        <f t="shared" si="36"/>
        <v/>
      </c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</row>
    <row r="294" spans="1:57" s="49" customFormat="1" ht="21.2" customHeight="1" x14ac:dyDescent="0.25">
      <c r="A294" s="48"/>
      <c r="B294" s="21">
        <v>216</v>
      </c>
      <c r="C294" s="44">
        <f t="shared" si="37"/>
        <v>42951</v>
      </c>
      <c r="D294" s="23"/>
      <c r="E294" s="24"/>
      <c r="F294" s="25"/>
      <c r="G294" s="26"/>
      <c r="H294" s="22" t="str">
        <f t="shared" si="34"/>
        <v/>
      </c>
      <c r="I294" s="45" t="str">
        <f>IF(K294&lt;&gt;FALSE,G294-PLANILHA!$D$6,"")</f>
        <v/>
      </c>
      <c r="J294" s="23"/>
      <c r="K294" s="49" t="b">
        <f t="shared" si="32"/>
        <v>0</v>
      </c>
      <c r="L294" s="65">
        <f t="shared" si="33"/>
        <v>42946</v>
      </c>
      <c r="M294" s="65">
        <f t="shared" si="35"/>
        <v>42952</v>
      </c>
      <c r="N294" s="55" t="str">
        <f t="shared" si="36"/>
        <v/>
      </c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</row>
    <row r="295" spans="1:57" s="49" customFormat="1" ht="21.2" customHeight="1" x14ac:dyDescent="0.25">
      <c r="A295" s="48"/>
      <c r="B295" s="21">
        <v>217</v>
      </c>
      <c r="C295" s="44">
        <f t="shared" si="37"/>
        <v>42952</v>
      </c>
      <c r="D295" s="23"/>
      <c r="E295" s="24"/>
      <c r="F295" s="25"/>
      <c r="G295" s="26"/>
      <c r="H295" s="22" t="str">
        <f t="shared" si="34"/>
        <v/>
      </c>
      <c r="I295" s="45" t="str">
        <f>IF(K295&lt;&gt;FALSE,G295-PLANILHA!$D$6,"")</f>
        <v/>
      </c>
      <c r="J295" s="23"/>
      <c r="K295" s="49" t="b">
        <f t="shared" si="32"/>
        <v>0</v>
      </c>
      <c r="L295" s="65">
        <f t="shared" si="33"/>
        <v>42946</v>
      </c>
      <c r="M295" s="65">
        <f t="shared" si="35"/>
        <v>42952</v>
      </c>
      <c r="N295" s="55" t="str">
        <f t="shared" si="36"/>
        <v/>
      </c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</row>
    <row r="296" spans="1:57" s="49" customFormat="1" ht="21.2" customHeight="1" x14ac:dyDescent="0.25">
      <c r="A296" s="48"/>
      <c r="B296" s="21">
        <v>218</v>
      </c>
      <c r="C296" s="44">
        <f t="shared" si="37"/>
        <v>42953</v>
      </c>
      <c r="D296" s="23"/>
      <c r="E296" s="24"/>
      <c r="F296" s="25"/>
      <c r="G296" s="26"/>
      <c r="H296" s="22" t="str">
        <f t="shared" si="34"/>
        <v/>
      </c>
      <c r="I296" s="45" t="str">
        <f>IF(K296&lt;&gt;FALSE,G296-PLANILHA!$D$6,"")</f>
        <v/>
      </c>
      <c r="J296" s="23"/>
      <c r="K296" s="49" t="b">
        <f t="shared" si="32"/>
        <v>0</v>
      </c>
      <c r="L296" s="65">
        <f t="shared" si="33"/>
        <v>42953</v>
      </c>
      <c r="M296" s="65">
        <f t="shared" si="35"/>
        <v>42959</v>
      </c>
      <c r="N296" s="55" t="str">
        <f t="shared" si="36"/>
        <v/>
      </c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</row>
    <row r="297" spans="1:57" s="49" customFormat="1" ht="21.2" customHeight="1" x14ac:dyDescent="0.25">
      <c r="A297" s="48"/>
      <c r="B297" s="21">
        <v>219</v>
      </c>
      <c r="C297" s="44">
        <f t="shared" si="37"/>
        <v>42954</v>
      </c>
      <c r="D297" s="23"/>
      <c r="E297" s="24"/>
      <c r="F297" s="25"/>
      <c r="G297" s="26"/>
      <c r="H297" s="22" t="str">
        <f t="shared" si="34"/>
        <v/>
      </c>
      <c r="I297" s="45" t="str">
        <f>IF(K297&lt;&gt;FALSE,G297-PLANILHA!$D$6,"")</f>
        <v/>
      </c>
      <c r="J297" s="23"/>
      <c r="K297" s="49" t="b">
        <f t="shared" si="32"/>
        <v>0</v>
      </c>
      <c r="L297" s="65">
        <f t="shared" si="33"/>
        <v>42953</v>
      </c>
      <c r="M297" s="65">
        <f t="shared" si="35"/>
        <v>42959</v>
      </c>
      <c r="N297" s="55" t="str">
        <f t="shared" si="36"/>
        <v/>
      </c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</row>
    <row r="298" spans="1:57" s="49" customFormat="1" ht="21.2" customHeight="1" x14ac:dyDescent="0.25">
      <c r="A298" s="48"/>
      <c r="B298" s="21">
        <v>220</v>
      </c>
      <c r="C298" s="44">
        <f t="shared" si="37"/>
        <v>42955</v>
      </c>
      <c r="D298" s="23"/>
      <c r="E298" s="24"/>
      <c r="F298" s="25"/>
      <c r="G298" s="26"/>
      <c r="H298" s="22" t="str">
        <f t="shared" si="34"/>
        <v/>
      </c>
      <c r="I298" s="45" t="str">
        <f>IF(K298&lt;&gt;FALSE,G298-PLANILHA!$D$6,"")</f>
        <v/>
      </c>
      <c r="J298" s="23"/>
      <c r="K298" s="49" t="b">
        <f t="shared" si="32"/>
        <v>0</v>
      </c>
      <c r="L298" s="65">
        <f t="shared" si="33"/>
        <v>42953</v>
      </c>
      <c r="M298" s="65">
        <f t="shared" si="35"/>
        <v>42959</v>
      </c>
      <c r="N298" s="55" t="str">
        <f t="shared" si="36"/>
        <v/>
      </c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</row>
    <row r="299" spans="1:57" s="49" customFormat="1" ht="21.2" customHeight="1" x14ac:dyDescent="0.25">
      <c r="A299" s="48"/>
      <c r="B299" s="21">
        <v>221</v>
      </c>
      <c r="C299" s="44">
        <f t="shared" si="37"/>
        <v>42956</v>
      </c>
      <c r="D299" s="23"/>
      <c r="E299" s="24"/>
      <c r="F299" s="25"/>
      <c r="G299" s="26"/>
      <c r="H299" s="22" t="str">
        <f t="shared" si="34"/>
        <v/>
      </c>
      <c r="I299" s="45" t="str">
        <f>IF(K299&lt;&gt;FALSE,G299-PLANILHA!$D$6,"")</f>
        <v/>
      </c>
      <c r="J299" s="23"/>
      <c r="K299" s="49" t="b">
        <f t="shared" si="32"/>
        <v>0</v>
      </c>
      <c r="L299" s="65">
        <f t="shared" si="33"/>
        <v>42953</v>
      </c>
      <c r="M299" s="65">
        <f t="shared" si="35"/>
        <v>42959</v>
      </c>
      <c r="N299" s="55" t="str">
        <f t="shared" si="36"/>
        <v/>
      </c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</row>
    <row r="300" spans="1:57" s="49" customFormat="1" ht="21.2" customHeight="1" x14ac:dyDescent="0.25">
      <c r="A300" s="48"/>
      <c r="B300" s="21">
        <v>222</v>
      </c>
      <c r="C300" s="44">
        <f t="shared" si="37"/>
        <v>42957</v>
      </c>
      <c r="D300" s="23"/>
      <c r="E300" s="24"/>
      <c r="F300" s="25"/>
      <c r="G300" s="26"/>
      <c r="H300" s="22" t="str">
        <f t="shared" si="34"/>
        <v/>
      </c>
      <c r="I300" s="45" t="str">
        <f>IF(K300&lt;&gt;FALSE,G300-PLANILHA!$D$6,"")</f>
        <v/>
      </c>
      <c r="J300" s="23"/>
      <c r="K300" s="49" t="b">
        <f t="shared" si="32"/>
        <v>0</v>
      </c>
      <c r="L300" s="65">
        <f t="shared" si="33"/>
        <v>42953</v>
      </c>
      <c r="M300" s="65">
        <f t="shared" si="35"/>
        <v>42959</v>
      </c>
      <c r="N300" s="55" t="str">
        <f t="shared" si="36"/>
        <v/>
      </c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</row>
    <row r="301" spans="1:57" s="49" customFormat="1" ht="21.2" customHeight="1" x14ac:dyDescent="0.25">
      <c r="A301" s="48"/>
      <c r="B301" s="21">
        <v>223</v>
      </c>
      <c r="C301" s="44">
        <f t="shared" si="37"/>
        <v>42958</v>
      </c>
      <c r="D301" s="23"/>
      <c r="E301" s="24"/>
      <c r="F301" s="25"/>
      <c r="G301" s="26"/>
      <c r="H301" s="22" t="str">
        <f t="shared" si="34"/>
        <v/>
      </c>
      <c r="I301" s="45" t="str">
        <f>IF(K301&lt;&gt;FALSE,G301-PLANILHA!$D$6,"")</f>
        <v/>
      </c>
      <c r="J301" s="23"/>
      <c r="K301" s="49" t="b">
        <f t="shared" si="32"/>
        <v>0</v>
      </c>
      <c r="L301" s="65">
        <f t="shared" si="33"/>
        <v>42953</v>
      </c>
      <c r="M301" s="65">
        <f t="shared" si="35"/>
        <v>42959</v>
      </c>
      <c r="N301" s="55" t="str">
        <f t="shared" si="36"/>
        <v/>
      </c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</row>
    <row r="302" spans="1:57" s="49" customFormat="1" ht="21.2" customHeight="1" x14ac:dyDescent="0.25">
      <c r="A302" s="48"/>
      <c r="B302" s="21">
        <v>224</v>
      </c>
      <c r="C302" s="44">
        <f t="shared" si="37"/>
        <v>42959</v>
      </c>
      <c r="D302" s="23"/>
      <c r="E302" s="24"/>
      <c r="F302" s="25"/>
      <c r="G302" s="26"/>
      <c r="H302" s="22" t="str">
        <f t="shared" si="34"/>
        <v/>
      </c>
      <c r="I302" s="45" t="str">
        <f>IF(K302&lt;&gt;FALSE,G302-PLANILHA!$D$6,"")</f>
        <v/>
      </c>
      <c r="J302" s="23"/>
      <c r="K302" s="49" t="b">
        <f t="shared" si="32"/>
        <v>0</v>
      </c>
      <c r="L302" s="65">
        <f t="shared" si="33"/>
        <v>42953</v>
      </c>
      <c r="M302" s="65">
        <f t="shared" si="35"/>
        <v>42959</v>
      </c>
      <c r="N302" s="55" t="str">
        <f t="shared" si="36"/>
        <v/>
      </c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</row>
    <row r="303" spans="1:57" s="49" customFormat="1" ht="21.2" customHeight="1" x14ac:dyDescent="0.25">
      <c r="A303" s="48"/>
      <c r="B303" s="21">
        <v>225</v>
      </c>
      <c r="C303" s="44">
        <f t="shared" si="37"/>
        <v>42960</v>
      </c>
      <c r="D303" s="23"/>
      <c r="E303" s="24"/>
      <c r="F303" s="25"/>
      <c r="G303" s="26"/>
      <c r="H303" s="22" t="str">
        <f t="shared" si="34"/>
        <v/>
      </c>
      <c r="I303" s="45" t="str">
        <f>IF(K303&lt;&gt;FALSE,G303-PLANILHA!$D$6,"")</f>
        <v/>
      </c>
      <c r="J303" s="23"/>
      <c r="K303" s="49" t="b">
        <f t="shared" si="32"/>
        <v>0</v>
      </c>
      <c r="L303" s="65">
        <f t="shared" si="33"/>
        <v>42960</v>
      </c>
      <c r="M303" s="65">
        <f t="shared" si="35"/>
        <v>42966</v>
      </c>
      <c r="N303" s="55" t="str">
        <f t="shared" si="36"/>
        <v/>
      </c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</row>
    <row r="304" spans="1:57" s="49" customFormat="1" ht="21.2" customHeight="1" x14ac:dyDescent="0.25">
      <c r="A304" s="48"/>
      <c r="B304" s="21">
        <v>226</v>
      </c>
      <c r="C304" s="44">
        <f t="shared" si="37"/>
        <v>42961</v>
      </c>
      <c r="D304" s="23"/>
      <c r="E304" s="24"/>
      <c r="F304" s="25"/>
      <c r="G304" s="26"/>
      <c r="H304" s="22" t="str">
        <f t="shared" si="34"/>
        <v/>
      </c>
      <c r="I304" s="45" t="str">
        <f>IF(K304&lt;&gt;FALSE,G304-PLANILHA!$D$6,"")</f>
        <v/>
      </c>
      <c r="J304" s="23"/>
      <c r="K304" s="49" t="b">
        <f t="shared" si="32"/>
        <v>0</v>
      </c>
      <c r="L304" s="65">
        <f t="shared" si="33"/>
        <v>42960</v>
      </c>
      <c r="M304" s="65">
        <f t="shared" si="35"/>
        <v>42966</v>
      </c>
      <c r="N304" s="55" t="str">
        <f t="shared" si="36"/>
        <v/>
      </c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</row>
    <row r="305" spans="1:57" s="49" customFormat="1" ht="21.2" customHeight="1" x14ac:dyDescent="0.25">
      <c r="A305" s="48"/>
      <c r="B305" s="21">
        <v>227</v>
      </c>
      <c r="C305" s="44">
        <f t="shared" si="37"/>
        <v>42962</v>
      </c>
      <c r="D305" s="23"/>
      <c r="E305" s="24"/>
      <c r="F305" s="25"/>
      <c r="G305" s="26"/>
      <c r="H305" s="22" t="str">
        <f t="shared" si="34"/>
        <v/>
      </c>
      <c r="I305" s="45" t="str">
        <f>IF(K305&lt;&gt;FALSE,G305-PLANILHA!$D$6,"")</f>
        <v/>
      </c>
      <c r="J305" s="23"/>
      <c r="K305" s="49" t="b">
        <f t="shared" si="32"/>
        <v>0</v>
      </c>
      <c r="L305" s="65">
        <f t="shared" si="33"/>
        <v>42960</v>
      </c>
      <c r="M305" s="65">
        <f t="shared" si="35"/>
        <v>42966</v>
      </c>
      <c r="N305" s="55" t="str">
        <f t="shared" si="36"/>
        <v/>
      </c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</row>
    <row r="306" spans="1:57" s="49" customFormat="1" ht="21.2" customHeight="1" x14ac:dyDescent="0.25">
      <c r="A306" s="48"/>
      <c r="B306" s="21">
        <v>228</v>
      </c>
      <c r="C306" s="44">
        <f t="shared" si="37"/>
        <v>42963</v>
      </c>
      <c r="D306" s="23"/>
      <c r="E306" s="24"/>
      <c r="F306" s="25"/>
      <c r="G306" s="26"/>
      <c r="H306" s="22" t="str">
        <f t="shared" si="34"/>
        <v/>
      </c>
      <c r="I306" s="45" t="str">
        <f>IF(K306&lt;&gt;FALSE,G306-PLANILHA!$D$6,"")</f>
        <v/>
      </c>
      <c r="J306" s="23"/>
      <c r="K306" s="49" t="b">
        <f t="shared" si="32"/>
        <v>0</v>
      </c>
      <c r="L306" s="65">
        <f t="shared" si="33"/>
        <v>42960</v>
      </c>
      <c r="M306" s="65">
        <f t="shared" si="35"/>
        <v>42966</v>
      </c>
      <c r="N306" s="55" t="str">
        <f t="shared" si="36"/>
        <v/>
      </c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</row>
    <row r="307" spans="1:57" s="49" customFormat="1" ht="21.2" customHeight="1" x14ac:dyDescent="0.25">
      <c r="A307" s="48"/>
      <c r="B307" s="21">
        <v>229</v>
      </c>
      <c r="C307" s="44">
        <f t="shared" si="37"/>
        <v>42964</v>
      </c>
      <c r="D307" s="23"/>
      <c r="E307" s="24"/>
      <c r="F307" s="25"/>
      <c r="G307" s="26"/>
      <c r="H307" s="22" t="str">
        <f t="shared" si="34"/>
        <v/>
      </c>
      <c r="I307" s="45" t="str">
        <f>IF(K307&lt;&gt;FALSE,G307-PLANILHA!$D$6,"")</f>
        <v/>
      </c>
      <c r="J307" s="23"/>
      <c r="K307" s="49" t="b">
        <f t="shared" si="32"/>
        <v>0</v>
      </c>
      <c r="L307" s="65">
        <f t="shared" si="33"/>
        <v>42960</v>
      </c>
      <c r="M307" s="65">
        <f t="shared" si="35"/>
        <v>42966</v>
      </c>
      <c r="N307" s="55" t="str">
        <f t="shared" si="36"/>
        <v/>
      </c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</row>
    <row r="308" spans="1:57" s="49" customFormat="1" ht="21.2" customHeight="1" x14ac:dyDescent="0.25">
      <c r="A308" s="48"/>
      <c r="B308" s="21">
        <v>230</v>
      </c>
      <c r="C308" s="44">
        <f t="shared" si="37"/>
        <v>42965</v>
      </c>
      <c r="D308" s="23"/>
      <c r="E308" s="24"/>
      <c r="F308" s="25"/>
      <c r="G308" s="26"/>
      <c r="H308" s="22" t="str">
        <f t="shared" si="34"/>
        <v/>
      </c>
      <c r="I308" s="45" t="str">
        <f>IF(K308&lt;&gt;FALSE,G308-PLANILHA!$D$6,"")</f>
        <v/>
      </c>
      <c r="J308" s="23"/>
      <c r="K308" s="49" t="b">
        <f t="shared" si="32"/>
        <v>0</v>
      </c>
      <c r="L308" s="65">
        <f t="shared" si="33"/>
        <v>42960</v>
      </c>
      <c r="M308" s="65">
        <f t="shared" si="35"/>
        <v>42966</v>
      </c>
      <c r="N308" s="55" t="str">
        <f t="shared" si="36"/>
        <v/>
      </c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</row>
    <row r="309" spans="1:57" s="49" customFormat="1" ht="21.2" customHeight="1" x14ac:dyDescent="0.25">
      <c r="A309" s="48"/>
      <c r="B309" s="21">
        <v>231</v>
      </c>
      <c r="C309" s="44">
        <f t="shared" si="37"/>
        <v>42966</v>
      </c>
      <c r="D309" s="23"/>
      <c r="E309" s="24"/>
      <c r="F309" s="25"/>
      <c r="G309" s="26"/>
      <c r="H309" s="22" t="str">
        <f t="shared" si="34"/>
        <v/>
      </c>
      <c r="I309" s="45" t="str">
        <f>IF(K309&lt;&gt;FALSE,G309-PLANILHA!$D$6,"")</f>
        <v/>
      </c>
      <c r="J309" s="23"/>
      <c r="K309" s="49" t="b">
        <f t="shared" si="32"/>
        <v>0</v>
      </c>
      <c r="L309" s="65">
        <f t="shared" si="33"/>
        <v>42960</v>
      </c>
      <c r="M309" s="65">
        <f t="shared" si="35"/>
        <v>42966</v>
      </c>
      <c r="N309" s="55" t="str">
        <f t="shared" si="36"/>
        <v/>
      </c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</row>
    <row r="310" spans="1:57" s="49" customFormat="1" ht="21.2" customHeight="1" x14ac:dyDescent="0.25">
      <c r="A310" s="48"/>
      <c r="B310" s="21">
        <v>232</v>
      </c>
      <c r="C310" s="44">
        <f t="shared" si="37"/>
        <v>42967</v>
      </c>
      <c r="D310" s="23"/>
      <c r="E310" s="24"/>
      <c r="F310" s="25"/>
      <c r="G310" s="26"/>
      <c r="H310" s="22" t="str">
        <f t="shared" si="34"/>
        <v/>
      </c>
      <c r="I310" s="45" t="str">
        <f>IF(K310&lt;&gt;FALSE,G310-PLANILHA!$D$6,"")</f>
        <v/>
      </c>
      <c r="J310" s="23"/>
      <c r="K310" s="49" t="b">
        <f t="shared" si="32"/>
        <v>0</v>
      </c>
      <c r="L310" s="65">
        <f t="shared" si="33"/>
        <v>42967</v>
      </c>
      <c r="M310" s="65">
        <f t="shared" si="35"/>
        <v>42973</v>
      </c>
      <c r="N310" s="55" t="str">
        <f t="shared" si="36"/>
        <v/>
      </c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</row>
    <row r="311" spans="1:57" s="49" customFormat="1" ht="21.2" customHeight="1" x14ac:dyDescent="0.25">
      <c r="A311" s="48"/>
      <c r="B311" s="21">
        <v>233</v>
      </c>
      <c r="C311" s="44">
        <f t="shared" si="37"/>
        <v>42968</v>
      </c>
      <c r="D311" s="23"/>
      <c r="E311" s="24"/>
      <c r="F311" s="25"/>
      <c r="G311" s="26"/>
      <c r="H311" s="22" t="str">
        <f t="shared" si="34"/>
        <v/>
      </c>
      <c r="I311" s="45" t="str">
        <f>IF(K311&lt;&gt;FALSE,G311-PLANILHA!$D$6,"")</f>
        <v/>
      </c>
      <c r="J311" s="23"/>
      <c r="K311" s="49" t="b">
        <f t="shared" si="32"/>
        <v>0</v>
      </c>
      <c r="L311" s="65">
        <f t="shared" si="33"/>
        <v>42967</v>
      </c>
      <c r="M311" s="65">
        <f t="shared" si="35"/>
        <v>42973</v>
      </c>
      <c r="N311" s="55" t="str">
        <f t="shared" si="36"/>
        <v/>
      </c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</row>
    <row r="312" spans="1:57" s="49" customFormat="1" ht="21.2" customHeight="1" x14ac:dyDescent="0.25">
      <c r="A312" s="48"/>
      <c r="B312" s="21">
        <v>234</v>
      </c>
      <c r="C312" s="44">
        <f t="shared" si="37"/>
        <v>42969</v>
      </c>
      <c r="D312" s="23"/>
      <c r="E312" s="24"/>
      <c r="F312" s="25"/>
      <c r="G312" s="26"/>
      <c r="H312" s="22" t="str">
        <f t="shared" si="34"/>
        <v/>
      </c>
      <c r="I312" s="45" t="str">
        <f>IF(K312&lt;&gt;FALSE,G312-PLANILHA!$D$6,"")</f>
        <v/>
      </c>
      <c r="J312" s="23"/>
      <c r="K312" s="49" t="b">
        <f t="shared" si="32"/>
        <v>0</v>
      </c>
      <c r="L312" s="65">
        <f t="shared" si="33"/>
        <v>42967</v>
      </c>
      <c r="M312" s="65">
        <f t="shared" si="35"/>
        <v>42973</v>
      </c>
      <c r="N312" s="55" t="str">
        <f t="shared" si="36"/>
        <v/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</row>
    <row r="313" spans="1:57" s="49" customFormat="1" ht="21.2" customHeight="1" x14ac:dyDescent="0.25">
      <c r="A313" s="48"/>
      <c r="B313" s="21">
        <v>235</v>
      </c>
      <c r="C313" s="44">
        <f t="shared" si="37"/>
        <v>42970</v>
      </c>
      <c r="D313" s="23"/>
      <c r="E313" s="24"/>
      <c r="F313" s="25"/>
      <c r="G313" s="26"/>
      <c r="H313" s="22" t="str">
        <f t="shared" si="34"/>
        <v/>
      </c>
      <c r="I313" s="45" t="str">
        <f>IF(K313&lt;&gt;FALSE,G313-PLANILHA!$D$6,"")</f>
        <v/>
      </c>
      <c r="J313" s="23"/>
      <c r="K313" s="49" t="b">
        <f t="shared" si="32"/>
        <v>0</v>
      </c>
      <c r="L313" s="65">
        <f t="shared" si="33"/>
        <v>42967</v>
      </c>
      <c r="M313" s="65">
        <f t="shared" si="35"/>
        <v>42973</v>
      </c>
      <c r="N313" s="55" t="str">
        <f t="shared" si="36"/>
        <v/>
      </c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</row>
    <row r="314" spans="1:57" s="49" customFormat="1" ht="21.2" customHeight="1" x14ac:dyDescent="0.25">
      <c r="A314" s="48"/>
      <c r="B314" s="21">
        <v>236</v>
      </c>
      <c r="C314" s="44">
        <f t="shared" si="37"/>
        <v>42971</v>
      </c>
      <c r="D314" s="23"/>
      <c r="E314" s="24"/>
      <c r="F314" s="25"/>
      <c r="G314" s="26"/>
      <c r="H314" s="22" t="str">
        <f t="shared" si="34"/>
        <v/>
      </c>
      <c r="I314" s="45" t="str">
        <f>IF(K314&lt;&gt;FALSE,G314-PLANILHA!$D$6,"")</f>
        <v/>
      </c>
      <c r="J314" s="23"/>
      <c r="K314" s="49" t="b">
        <f t="shared" si="32"/>
        <v>0</v>
      </c>
      <c r="L314" s="65">
        <f t="shared" si="33"/>
        <v>42967</v>
      </c>
      <c r="M314" s="65">
        <f t="shared" si="35"/>
        <v>42973</v>
      </c>
      <c r="N314" s="55" t="str">
        <f t="shared" si="36"/>
        <v/>
      </c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</row>
    <row r="315" spans="1:57" s="49" customFormat="1" ht="21.2" customHeight="1" x14ac:dyDescent="0.25">
      <c r="A315" s="48"/>
      <c r="B315" s="21">
        <v>237</v>
      </c>
      <c r="C315" s="44">
        <f t="shared" si="37"/>
        <v>42972</v>
      </c>
      <c r="D315" s="23"/>
      <c r="E315" s="24"/>
      <c r="F315" s="25"/>
      <c r="G315" s="26"/>
      <c r="H315" s="22" t="str">
        <f t="shared" si="34"/>
        <v/>
      </c>
      <c r="I315" s="45" t="str">
        <f>IF(K315&lt;&gt;FALSE,G315-PLANILHA!$D$6,"")</f>
        <v/>
      </c>
      <c r="J315" s="23"/>
      <c r="K315" s="49" t="b">
        <f t="shared" si="32"/>
        <v>0</v>
      </c>
      <c r="L315" s="65">
        <f t="shared" si="33"/>
        <v>42967</v>
      </c>
      <c r="M315" s="65">
        <f t="shared" si="35"/>
        <v>42973</v>
      </c>
      <c r="N315" s="55" t="str">
        <f t="shared" si="36"/>
        <v/>
      </c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</row>
    <row r="316" spans="1:57" s="49" customFormat="1" ht="21.2" customHeight="1" x14ac:dyDescent="0.25">
      <c r="A316" s="48"/>
      <c r="B316" s="21">
        <v>238</v>
      </c>
      <c r="C316" s="44">
        <f t="shared" si="37"/>
        <v>42973</v>
      </c>
      <c r="D316" s="23"/>
      <c r="E316" s="24"/>
      <c r="F316" s="25"/>
      <c r="G316" s="26"/>
      <c r="H316" s="22" t="str">
        <f t="shared" si="34"/>
        <v/>
      </c>
      <c r="I316" s="45" t="str">
        <f>IF(K316&lt;&gt;FALSE,G316-PLANILHA!$D$6,"")</f>
        <v/>
      </c>
      <c r="J316" s="23"/>
      <c r="K316" s="49" t="b">
        <f t="shared" si="32"/>
        <v>0</v>
      </c>
      <c r="L316" s="65">
        <f t="shared" si="33"/>
        <v>42967</v>
      </c>
      <c r="M316" s="65">
        <f t="shared" si="35"/>
        <v>42973</v>
      </c>
      <c r="N316" s="55" t="str">
        <f t="shared" si="36"/>
        <v/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</row>
    <row r="317" spans="1:57" s="49" customFormat="1" ht="21.2" customHeight="1" x14ac:dyDescent="0.25">
      <c r="A317" s="48"/>
      <c r="B317" s="21">
        <v>239</v>
      </c>
      <c r="C317" s="44">
        <f t="shared" si="37"/>
        <v>42974</v>
      </c>
      <c r="D317" s="23"/>
      <c r="E317" s="24"/>
      <c r="F317" s="25"/>
      <c r="G317" s="26"/>
      <c r="H317" s="22" t="str">
        <f t="shared" si="34"/>
        <v/>
      </c>
      <c r="I317" s="45" t="str">
        <f>IF(K317&lt;&gt;FALSE,G317-PLANILHA!$D$6,"")</f>
        <v/>
      </c>
      <c r="J317" s="23"/>
      <c r="K317" s="49" t="b">
        <f t="shared" si="32"/>
        <v>0</v>
      </c>
      <c r="L317" s="65">
        <f t="shared" si="33"/>
        <v>42974</v>
      </c>
      <c r="M317" s="65">
        <f t="shared" si="35"/>
        <v>42980</v>
      </c>
      <c r="N317" s="55" t="str">
        <f t="shared" si="36"/>
        <v/>
      </c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</row>
    <row r="318" spans="1:57" s="49" customFormat="1" ht="21.2" customHeight="1" x14ac:dyDescent="0.25">
      <c r="A318" s="48"/>
      <c r="B318" s="21">
        <v>240</v>
      </c>
      <c r="C318" s="44">
        <f t="shared" si="37"/>
        <v>42975</v>
      </c>
      <c r="D318" s="23"/>
      <c r="E318" s="24"/>
      <c r="F318" s="25"/>
      <c r="G318" s="26"/>
      <c r="H318" s="22" t="str">
        <f t="shared" si="34"/>
        <v/>
      </c>
      <c r="I318" s="45" t="str">
        <f>IF(K318&lt;&gt;FALSE,G318-PLANILHA!$D$6,"")</f>
        <v/>
      </c>
      <c r="J318" s="23"/>
      <c r="K318" s="49" t="b">
        <f t="shared" si="32"/>
        <v>0</v>
      </c>
      <c r="L318" s="65">
        <f t="shared" si="33"/>
        <v>42974</v>
      </c>
      <c r="M318" s="65">
        <f t="shared" si="35"/>
        <v>42980</v>
      </c>
      <c r="N318" s="55" t="str">
        <f t="shared" si="36"/>
        <v/>
      </c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</row>
    <row r="319" spans="1:57" s="49" customFormat="1" ht="21.2" customHeight="1" x14ac:dyDescent="0.25">
      <c r="A319" s="48"/>
      <c r="B319" s="21">
        <v>241</v>
      </c>
      <c r="C319" s="44">
        <f t="shared" si="37"/>
        <v>42976</v>
      </c>
      <c r="D319" s="23"/>
      <c r="E319" s="24"/>
      <c r="F319" s="25"/>
      <c r="G319" s="26"/>
      <c r="H319" s="22" t="str">
        <f t="shared" si="34"/>
        <v/>
      </c>
      <c r="I319" s="45" t="str">
        <f>IF(K319&lt;&gt;FALSE,G319-PLANILHA!$D$6,"")</f>
        <v/>
      </c>
      <c r="J319" s="23"/>
      <c r="K319" s="49" t="b">
        <f t="shared" si="32"/>
        <v>0</v>
      </c>
      <c r="L319" s="65">
        <f t="shared" si="33"/>
        <v>42974</v>
      </c>
      <c r="M319" s="65">
        <f t="shared" si="35"/>
        <v>42980</v>
      </c>
      <c r="N319" s="55" t="str">
        <f t="shared" si="36"/>
        <v/>
      </c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</row>
    <row r="320" spans="1:57" s="49" customFormat="1" ht="21.2" customHeight="1" x14ac:dyDescent="0.25">
      <c r="A320" s="48"/>
      <c r="B320" s="21">
        <v>242</v>
      </c>
      <c r="C320" s="44">
        <f t="shared" si="37"/>
        <v>42977</v>
      </c>
      <c r="D320" s="23"/>
      <c r="E320" s="24"/>
      <c r="F320" s="25"/>
      <c r="G320" s="26"/>
      <c r="H320" s="22" t="str">
        <f t="shared" si="34"/>
        <v/>
      </c>
      <c r="I320" s="45" t="str">
        <f>IF(K320&lt;&gt;FALSE,G320-PLANILHA!$D$6,"")</f>
        <v/>
      </c>
      <c r="J320" s="23"/>
      <c r="K320" s="49" t="b">
        <f t="shared" si="32"/>
        <v>0</v>
      </c>
      <c r="L320" s="65">
        <f t="shared" si="33"/>
        <v>42974</v>
      </c>
      <c r="M320" s="65">
        <f t="shared" si="35"/>
        <v>42980</v>
      </c>
      <c r="N320" s="55" t="str">
        <f t="shared" si="36"/>
        <v/>
      </c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</row>
    <row r="321" spans="1:57" s="49" customFormat="1" ht="21.2" customHeight="1" x14ac:dyDescent="0.25">
      <c r="A321" s="48"/>
      <c r="B321" s="21">
        <v>243</v>
      </c>
      <c r="C321" s="44">
        <f t="shared" si="37"/>
        <v>42978</v>
      </c>
      <c r="D321" s="23"/>
      <c r="E321" s="24"/>
      <c r="F321" s="25"/>
      <c r="G321" s="26"/>
      <c r="H321" s="22" t="str">
        <f t="shared" si="34"/>
        <v/>
      </c>
      <c r="I321" s="45" t="str">
        <f>IF(K321&lt;&gt;FALSE,G321-PLANILHA!$D$6,"")</f>
        <v/>
      </c>
      <c r="J321" s="23"/>
      <c r="K321" s="49" t="b">
        <f t="shared" si="32"/>
        <v>0</v>
      </c>
      <c r="L321" s="65">
        <f t="shared" si="33"/>
        <v>42974</v>
      </c>
      <c r="M321" s="65">
        <f t="shared" si="35"/>
        <v>42980</v>
      </c>
      <c r="N321" s="55" t="str">
        <f t="shared" si="36"/>
        <v/>
      </c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</row>
    <row r="322" spans="1:57" s="49" customFormat="1" ht="21.2" customHeight="1" x14ac:dyDescent="0.25">
      <c r="A322" s="48"/>
      <c r="B322" s="21">
        <v>244</v>
      </c>
      <c r="C322" s="44">
        <f t="shared" si="37"/>
        <v>42979</v>
      </c>
      <c r="D322" s="23"/>
      <c r="E322" s="24"/>
      <c r="F322" s="25"/>
      <c r="G322" s="26"/>
      <c r="H322" s="22" t="str">
        <f t="shared" si="34"/>
        <v/>
      </c>
      <c r="I322" s="45" t="str">
        <f>IF(K322&lt;&gt;FALSE,G322-PLANILHA!$D$6,"")</f>
        <v/>
      </c>
      <c r="J322" s="23"/>
      <c r="K322" s="49" t="b">
        <f t="shared" si="32"/>
        <v>0</v>
      </c>
      <c r="L322" s="65">
        <f t="shared" si="33"/>
        <v>42974</v>
      </c>
      <c r="M322" s="65">
        <f t="shared" si="35"/>
        <v>42980</v>
      </c>
      <c r="N322" s="55" t="str">
        <f t="shared" si="36"/>
        <v/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</row>
    <row r="323" spans="1:57" s="49" customFormat="1" ht="21.2" customHeight="1" x14ac:dyDescent="0.25">
      <c r="A323" s="48"/>
      <c r="B323" s="21">
        <v>245</v>
      </c>
      <c r="C323" s="44">
        <f t="shared" si="37"/>
        <v>42980</v>
      </c>
      <c r="D323" s="23"/>
      <c r="E323" s="24"/>
      <c r="F323" s="25"/>
      <c r="G323" s="26"/>
      <c r="H323" s="22" t="str">
        <f t="shared" si="34"/>
        <v/>
      </c>
      <c r="I323" s="45" t="str">
        <f>IF(K323&lt;&gt;FALSE,G323-PLANILHA!$D$6,"")</f>
        <v/>
      </c>
      <c r="J323" s="23"/>
      <c r="K323" s="49" t="b">
        <f t="shared" si="32"/>
        <v>0</v>
      </c>
      <c r="L323" s="65">
        <f t="shared" si="33"/>
        <v>42974</v>
      </c>
      <c r="M323" s="65">
        <f t="shared" si="35"/>
        <v>42980</v>
      </c>
      <c r="N323" s="55" t="str">
        <f t="shared" si="36"/>
        <v/>
      </c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</row>
    <row r="324" spans="1:57" s="49" customFormat="1" ht="21.2" customHeight="1" x14ac:dyDescent="0.25">
      <c r="A324" s="48"/>
      <c r="B324" s="21">
        <v>246</v>
      </c>
      <c r="C324" s="44">
        <f t="shared" si="37"/>
        <v>42981</v>
      </c>
      <c r="D324" s="23"/>
      <c r="E324" s="24"/>
      <c r="F324" s="25"/>
      <c r="G324" s="26"/>
      <c r="H324" s="22" t="str">
        <f t="shared" si="34"/>
        <v/>
      </c>
      <c r="I324" s="45" t="str">
        <f>IF(K324&lt;&gt;FALSE,G324-PLANILHA!$D$6,"")</f>
        <v/>
      </c>
      <c r="J324" s="23"/>
      <c r="K324" s="49" t="b">
        <f t="shared" si="32"/>
        <v>0</v>
      </c>
      <c r="L324" s="65">
        <f t="shared" si="33"/>
        <v>42981</v>
      </c>
      <c r="M324" s="65">
        <f t="shared" si="35"/>
        <v>42987</v>
      </c>
      <c r="N324" s="55" t="str">
        <f t="shared" si="36"/>
        <v/>
      </c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</row>
    <row r="325" spans="1:57" s="49" customFormat="1" ht="21.2" customHeight="1" x14ac:dyDescent="0.25">
      <c r="A325" s="48"/>
      <c r="B325" s="21">
        <v>247</v>
      </c>
      <c r="C325" s="44">
        <f t="shared" si="37"/>
        <v>42982</v>
      </c>
      <c r="D325" s="23"/>
      <c r="E325" s="24"/>
      <c r="F325" s="25"/>
      <c r="G325" s="26"/>
      <c r="H325" s="22" t="str">
        <f t="shared" si="34"/>
        <v/>
      </c>
      <c r="I325" s="45" t="str">
        <f>IF(K325&lt;&gt;FALSE,G325-PLANILHA!$D$6,"")</f>
        <v/>
      </c>
      <c r="J325" s="23"/>
      <c r="K325" s="49" t="b">
        <f t="shared" si="32"/>
        <v>0</v>
      </c>
      <c r="L325" s="65">
        <f t="shared" si="33"/>
        <v>42981</v>
      </c>
      <c r="M325" s="65">
        <f t="shared" si="35"/>
        <v>42987</v>
      </c>
      <c r="N325" s="55" t="str">
        <f t="shared" si="36"/>
        <v/>
      </c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</row>
    <row r="326" spans="1:57" s="49" customFormat="1" ht="21.2" customHeight="1" x14ac:dyDescent="0.25">
      <c r="A326" s="48"/>
      <c r="B326" s="21">
        <v>248</v>
      </c>
      <c r="C326" s="44">
        <f t="shared" si="37"/>
        <v>42983</v>
      </c>
      <c r="D326" s="23"/>
      <c r="E326" s="24"/>
      <c r="F326" s="25"/>
      <c r="G326" s="26"/>
      <c r="H326" s="22" t="str">
        <f t="shared" si="34"/>
        <v/>
      </c>
      <c r="I326" s="45" t="str">
        <f>IF(K326&lt;&gt;FALSE,G326-PLANILHA!$D$6,"")</f>
        <v/>
      </c>
      <c r="J326" s="23"/>
      <c r="K326" s="49" t="b">
        <f t="shared" si="32"/>
        <v>0</v>
      </c>
      <c r="L326" s="65">
        <f t="shared" si="33"/>
        <v>42981</v>
      </c>
      <c r="M326" s="65">
        <f t="shared" si="35"/>
        <v>42987</v>
      </c>
      <c r="N326" s="55" t="str">
        <f t="shared" si="36"/>
        <v/>
      </c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</row>
    <row r="327" spans="1:57" s="49" customFormat="1" ht="21.2" customHeight="1" x14ac:dyDescent="0.25">
      <c r="A327" s="48"/>
      <c r="B327" s="21">
        <v>249</v>
      </c>
      <c r="C327" s="44">
        <f t="shared" si="37"/>
        <v>42984</v>
      </c>
      <c r="D327" s="23"/>
      <c r="E327" s="24"/>
      <c r="F327" s="25"/>
      <c r="G327" s="26"/>
      <c r="H327" s="22" t="str">
        <f t="shared" si="34"/>
        <v/>
      </c>
      <c r="I327" s="45" t="str">
        <f>IF(K327&lt;&gt;FALSE,G327-PLANILHA!$D$6,"")</f>
        <v/>
      </c>
      <c r="J327" s="23"/>
      <c r="K327" s="49" t="b">
        <f t="shared" si="32"/>
        <v>0</v>
      </c>
      <c r="L327" s="65">
        <f t="shared" si="33"/>
        <v>42981</v>
      </c>
      <c r="M327" s="65">
        <f t="shared" si="35"/>
        <v>42987</v>
      </c>
      <c r="N327" s="55" t="str">
        <f t="shared" si="36"/>
        <v/>
      </c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</row>
    <row r="328" spans="1:57" s="49" customFormat="1" ht="21.2" customHeight="1" x14ac:dyDescent="0.25">
      <c r="A328" s="48"/>
      <c r="B328" s="21">
        <v>250</v>
      </c>
      <c r="C328" s="44">
        <f t="shared" si="37"/>
        <v>42985</v>
      </c>
      <c r="D328" s="23"/>
      <c r="E328" s="24"/>
      <c r="F328" s="25"/>
      <c r="G328" s="26"/>
      <c r="H328" s="22" t="str">
        <f t="shared" si="34"/>
        <v/>
      </c>
      <c r="I328" s="45" t="str">
        <f>IF(K328&lt;&gt;FALSE,G328-PLANILHA!$D$6,"")</f>
        <v/>
      </c>
      <c r="J328" s="23"/>
      <c r="K328" s="49" t="b">
        <f t="shared" si="32"/>
        <v>0</v>
      </c>
      <c r="L328" s="65">
        <f t="shared" si="33"/>
        <v>42981</v>
      </c>
      <c r="M328" s="65">
        <f t="shared" si="35"/>
        <v>42987</v>
      </c>
      <c r="N328" s="55" t="str">
        <f t="shared" si="36"/>
        <v/>
      </c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</row>
    <row r="329" spans="1:57" s="49" customFormat="1" ht="21.2" customHeight="1" x14ac:dyDescent="0.25">
      <c r="A329" s="48"/>
      <c r="B329" s="21">
        <v>251</v>
      </c>
      <c r="C329" s="44">
        <f t="shared" si="37"/>
        <v>42986</v>
      </c>
      <c r="D329" s="23"/>
      <c r="E329" s="24"/>
      <c r="F329" s="25"/>
      <c r="G329" s="26"/>
      <c r="H329" s="22" t="str">
        <f t="shared" si="34"/>
        <v/>
      </c>
      <c r="I329" s="45" t="str">
        <f>IF(K329&lt;&gt;FALSE,G329-PLANILHA!$D$6,"")</f>
        <v/>
      </c>
      <c r="J329" s="23"/>
      <c r="K329" s="49" t="b">
        <f t="shared" si="32"/>
        <v>0</v>
      </c>
      <c r="L329" s="65">
        <f t="shared" si="33"/>
        <v>42981</v>
      </c>
      <c r="M329" s="65">
        <f t="shared" si="35"/>
        <v>42987</v>
      </c>
      <c r="N329" s="55" t="str">
        <f t="shared" si="36"/>
        <v/>
      </c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</row>
    <row r="330" spans="1:57" s="49" customFormat="1" ht="21.2" customHeight="1" x14ac:dyDescent="0.25">
      <c r="A330" s="48"/>
      <c r="B330" s="21">
        <v>252</v>
      </c>
      <c r="C330" s="44">
        <f t="shared" si="37"/>
        <v>42987</v>
      </c>
      <c r="D330" s="23"/>
      <c r="E330" s="24"/>
      <c r="F330" s="25"/>
      <c r="G330" s="26"/>
      <c r="H330" s="22" t="str">
        <f t="shared" si="34"/>
        <v/>
      </c>
      <c r="I330" s="45" t="str">
        <f>IF(K330&lt;&gt;FALSE,G330-PLANILHA!$D$6,"")</f>
        <v/>
      </c>
      <c r="J330" s="23"/>
      <c r="K330" s="49" t="b">
        <f t="shared" si="32"/>
        <v>0</v>
      </c>
      <c r="L330" s="65">
        <f t="shared" si="33"/>
        <v>42981</v>
      </c>
      <c r="M330" s="65">
        <f t="shared" si="35"/>
        <v>42987</v>
      </c>
      <c r="N330" s="55" t="str">
        <f t="shared" si="36"/>
        <v/>
      </c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</row>
    <row r="331" spans="1:57" s="49" customFormat="1" ht="21.2" customHeight="1" x14ac:dyDescent="0.25">
      <c r="A331" s="48"/>
      <c r="B331" s="21">
        <v>253</v>
      </c>
      <c r="C331" s="44">
        <f t="shared" si="37"/>
        <v>42988</v>
      </c>
      <c r="D331" s="23"/>
      <c r="E331" s="24"/>
      <c r="F331" s="25"/>
      <c r="G331" s="26"/>
      <c r="H331" s="22" t="str">
        <f t="shared" si="34"/>
        <v/>
      </c>
      <c r="I331" s="45" t="str">
        <f>IF(K331&lt;&gt;FALSE,G331-PLANILHA!$D$6,"")</f>
        <v/>
      </c>
      <c r="J331" s="23"/>
      <c r="K331" s="49" t="b">
        <f t="shared" si="32"/>
        <v>0</v>
      </c>
      <c r="L331" s="65">
        <f t="shared" si="33"/>
        <v>42988</v>
      </c>
      <c r="M331" s="65">
        <f t="shared" si="35"/>
        <v>42994</v>
      </c>
      <c r="N331" s="55" t="str">
        <f t="shared" si="36"/>
        <v/>
      </c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</row>
    <row r="332" spans="1:57" s="49" customFormat="1" ht="21.2" customHeight="1" x14ac:dyDescent="0.25">
      <c r="A332" s="48"/>
      <c r="B332" s="21">
        <v>254</v>
      </c>
      <c r="C332" s="44">
        <f t="shared" si="37"/>
        <v>42989</v>
      </c>
      <c r="D332" s="23"/>
      <c r="E332" s="24"/>
      <c r="F332" s="25"/>
      <c r="G332" s="26"/>
      <c r="H332" s="22" t="str">
        <f t="shared" si="34"/>
        <v/>
      </c>
      <c r="I332" s="45" t="str">
        <f>IF(K332&lt;&gt;FALSE,G332-PLANILHA!$D$6,"")</f>
        <v/>
      </c>
      <c r="J332" s="23"/>
      <c r="K332" s="49" t="b">
        <f t="shared" si="32"/>
        <v>0</v>
      </c>
      <c r="L332" s="65">
        <f t="shared" si="33"/>
        <v>42988</v>
      </c>
      <c r="M332" s="65">
        <f t="shared" si="35"/>
        <v>42994</v>
      </c>
      <c r="N332" s="55" t="str">
        <f t="shared" si="36"/>
        <v/>
      </c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</row>
    <row r="333" spans="1:57" s="49" customFormat="1" ht="21.2" customHeight="1" x14ac:dyDescent="0.25">
      <c r="A333" s="48"/>
      <c r="B333" s="21">
        <v>255</v>
      </c>
      <c r="C333" s="44">
        <f t="shared" si="37"/>
        <v>42990</v>
      </c>
      <c r="D333" s="23"/>
      <c r="E333" s="24"/>
      <c r="F333" s="25"/>
      <c r="G333" s="26"/>
      <c r="H333" s="22" t="str">
        <f t="shared" si="34"/>
        <v/>
      </c>
      <c r="I333" s="45" t="str">
        <f>IF(K333&lt;&gt;FALSE,G333-PLANILHA!$D$6,"")</f>
        <v/>
      </c>
      <c r="J333" s="23"/>
      <c r="K333" s="49" t="b">
        <f t="shared" si="32"/>
        <v>0</v>
      </c>
      <c r="L333" s="65">
        <f t="shared" si="33"/>
        <v>42988</v>
      </c>
      <c r="M333" s="65">
        <f t="shared" si="35"/>
        <v>42994</v>
      </c>
      <c r="N333" s="55" t="str">
        <f t="shared" si="36"/>
        <v/>
      </c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</row>
    <row r="334" spans="1:57" s="49" customFormat="1" ht="21.2" customHeight="1" x14ac:dyDescent="0.25">
      <c r="A334" s="48"/>
      <c r="B334" s="21">
        <v>256</v>
      </c>
      <c r="C334" s="44">
        <f t="shared" si="37"/>
        <v>42991</v>
      </c>
      <c r="D334" s="23"/>
      <c r="E334" s="24"/>
      <c r="F334" s="25"/>
      <c r="G334" s="26"/>
      <c r="H334" s="22" t="str">
        <f t="shared" si="34"/>
        <v/>
      </c>
      <c r="I334" s="45" t="str">
        <f>IF(K334&lt;&gt;FALSE,G334-PLANILHA!$D$6,"")</f>
        <v/>
      </c>
      <c r="J334" s="23"/>
      <c r="K334" s="49" t="b">
        <f t="shared" si="32"/>
        <v>0</v>
      </c>
      <c r="L334" s="65">
        <f t="shared" si="33"/>
        <v>42988</v>
      </c>
      <c r="M334" s="65">
        <f t="shared" si="35"/>
        <v>42994</v>
      </c>
      <c r="N334" s="55" t="str">
        <f t="shared" si="36"/>
        <v/>
      </c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</row>
    <row r="335" spans="1:57" s="49" customFormat="1" ht="21.2" customHeight="1" x14ac:dyDescent="0.25">
      <c r="A335" s="48"/>
      <c r="B335" s="21">
        <v>257</v>
      </c>
      <c r="C335" s="44">
        <f t="shared" si="37"/>
        <v>42992</v>
      </c>
      <c r="D335" s="23"/>
      <c r="E335" s="24"/>
      <c r="F335" s="25"/>
      <c r="G335" s="26"/>
      <c r="H335" s="22" t="str">
        <f t="shared" si="34"/>
        <v/>
      </c>
      <c r="I335" s="45" t="str">
        <f>IF(K335&lt;&gt;FALSE,G335-PLANILHA!$D$6,"")</f>
        <v/>
      </c>
      <c r="J335" s="23"/>
      <c r="K335" s="49" t="b">
        <f t="shared" ref="K335:K398" si="38">IF(AND(ISNUMBER(C335),ISNUMBER(G335)),UPPER(TEXT(C335,"MMM/AA")),FALSE)</f>
        <v>0</v>
      </c>
      <c r="L335" s="65">
        <f t="shared" ref="L335:L398" si="39">DATE(YEAR(C335),MONTH(C335),DAY(C335)-WEEKDAY(C335)+1)</f>
        <v>42988</v>
      </c>
      <c r="M335" s="65">
        <f t="shared" si="35"/>
        <v>42994</v>
      </c>
      <c r="N335" s="55" t="str">
        <f t="shared" si="36"/>
        <v/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</row>
    <row r="336" spans="1:57" s="49" customFormat="1" ht="21.2" customHeight="1" x14ac:dyDescent="0.25">
      <c r="A336" s="48"/>
      <c r="B336" s="21">
        <v>258</v>
      </c>
      <c r="C336" s="44">
        <f t="shared" si="37"/>
        <v>42993</v>
      </c>
      <c r="D336" s="23"/>
      <c r="E336" s="24"/>
      <c r="F336" s="25"/>
      <c r="G336" s="26"/>
      <c r="H336" s="22" t="str">
        <f t="shared" ref="H336:H399" si="40">IF(K336&lt;&gt;FALSE,G336-G335,"")</f>
        <v/>
      </c>
      <c r="I336" s="45" t="str">
        <f>IF(K336&lt;&gt;FALSE,G336-PLANILHA!$D$6,"")</f>
        <v/>
      </c>
      <c r="J336" s="23"/>
      <c r="K336" s="49" t="b">
        <f t="shared" si="38"/>
        <v>0</v>
      </c>
      <c r="L336" s="65">
        <f t="shared" si="39"/>
        <v>42988</v>
      </c>
      <c r="M336" s="65">
        <f t="shared" ref="M336:M399" si="41">L336+6</f>
        <v>42994</v>
      </c>
      <c r="N336" s="55" t="str">
        <f t="shared" ref="N336:N399" si="42">IF(K336&lt;&gt;FALSE,TEXT(L336,"DD/MMM")&amp;" a "&amp;TEXT(M336,"DD/MMM"),"")</f>
        <v/>
      </c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</row>
    <row r="337" spans="1:57" s="49" customFormat="1" ht="21.2" customHeight="1" x14ac:dyDescent="0.25">
      <c r="A337" s="48"/>
      <c r="B337" s="21">
        <v>259</v>
      </c>
      <c r="C337" s="44">
        <f t="shared" ref="C337:C400" si="43">C336+1</f>
        <v>42994</v>
      </c>
      <c r="D337" s="23"/>
      <c r="E337" s="24"/>
      <c r="F337" s="25"/>
      <c r="G337" s="26"/>
      <c r="H337" s="22" t="str">
        <f t="shared" si="40"/>
        <v/>
      </c>
      <c r="I337" s="45" t="str">
        <f>IF(K337&lt;&gt;FALSE,G337-PLANILHA!$D$6,"")</f>
        <v/>
      </c>
      <c r="J337" s="23"/>
      <c r="K337" s="49" t="b">
        <f t="shared" si="38"/>
        <v>0</v>
      </c>
      <c r="L337" s="65">
        <f t="shared" si="39"/>
        <v>42988</v>
      </c>
      <c r="M337" s="65">
        <f t="shared" si="41"/>
        <v>42994</v>
      </c>
      <c r="N337" s="55" t="str">
        <f t="shared" si="42"/>
        <v/>
      </c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</row>
    <row r="338" spans="1:57" s="49" customFormat="1" ht="21.2" customHeight="1" x14ac:dyDescent="0.25">
      <c r="A338" s="48"/>
      <c r="B338" s="21">
        <v>260</v>
      </c>
      <c r="C338" s="44">
        <f t="shared" si="43"/>
        <v>42995</v>
      </c>
      <c r="D338" s="23"/>
      <c r="E338" s="24"/>
      <c r="F338" s="25"/>
      <c r="G338" s="26"/>
      <c r="H338" s="22" t="str">
        <f t="shared" si="40"/>
        <v/>
      </c>
      <c r="I338" s="45" t="str">
        <f>IF(K338&lt;&gt;FALSE,G338-PLANILHA!$D$6,"")</f>
        <v/>
      </c>
      <c r="J338" s="23"/>
      <c r="K338" s="49" t="b">
        <f t="shared" si="38"/>
        <v>0</v>
      </c>
      <c r="L338" s="65">
        <f t="shared" si="39"/>
        <v>42995</v>
      </c>
      <c r="M338" s="65">
        <f t="shared" si="41"/>
        <v>43001</v>
      </c>
      <c r="N338" s="55" t="str">
        <f t="shared" si="42"/>
        <v/>
      </c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</row>
    <row r="339" spans="1:57" s="49" customFormat="1" ht="21.2" customHeight="1" x14ac:dyDescent="0.25">
      <c r="A339" s="48"/>
      <c r="B339" s="21">
        <v>261</v>
      </c>
      <c r="C339" s="44">
        <f t="shared" si="43"/>
        <v>42996</v>
      </c>
      <c r="D339" s="23"/>
      <c r="E339" s="24"/>
      <c r="F339" s="25"/>
      <c r="G339" s="26"/>
      <c r="H339" s="22" t="str">
        <f t="shared" si="40"/>
        <v/>
      </c>
      <c r="I339" s="45" t="str">
        <f>IF(K339&lt;&gt;FALSE,G339-PLANILHA!$D$6,"")</f>
        <v/>
      </c>
      <c r="J339" s="23"/>
      <c r="K339" s="49" t="b">
        <f t="shared" si="38"/>
        <v>0</v>
      </c>
      <c r="L339" s="65">
        <f t="shared" si="39"/>
        <v>42995</v>
      </c>
      <c r="M339" s="65">
        <f t="shared" si="41"/>
        <v>43001</v>
      </c>
      <c r="N339" s="55" t="str">
        <f t="shared" si="42"/>
        <v/>
      </c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</row>
    <row r="340" spans="1:57" s="49" customFormat="1" ht="21.2" customHeight="1" x14ac:dyDescent="0.25">
      <c r="A340" s="48"/>
      <c r="B340" s="21">
        <v>262</v>
      </c>
      <c r="C340" s="44">
        <f t="shared" si="43"/>
        <v>42997</v>
      </c>
      <c r="D340" s="23"/>
      <c r="E340" s="24"/>
      <c r="F340" s="25"/>
      <c r="G340" s="26"/>
      <c r="H340" s="22" t="str">
        <f t="shared" si="40"/>
        <v/>
      </c>
      <c r="I340" s="45" t="str">
        <f>IF(K340&lt;&gt;FALSE,G340-PLANILHA!$D$6,"")</f>
        <v/>
      </c>
      <c r="J340" s="23"/>
      <c r="K340" s="49" t="b">
        <f t="shared" si="38"/>
        <v>0</v>
      </c>
      <c r="L340" s="65">
        <f t="shared" si="39"/>
        <v>42995</v>
      </c>
      <c r="M340" s="65">
        <f t="shared" si="41"/>
        <v>43001</v>
      </c>
      <c r="N340" s="55" t="str">
        <f t="shared" si="42"/>
        <v/>
      </c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</row>
    <row r="341" spans="1:57" s="49" customFormat="1" ht="21.2" customHeight="1" x14ac:dyDescent="0.25">
      <c r="A341" s="48"/>
      <c r="B341" s="21">
        <v>263</v>
      </c>
      <c r="C341" s="44">
        <f t="shared" si="43"/>
        <v>42998</v>
      </c>
      <c r="D341" s="23"/>
      <c r="E341" s="24"/>
      <c r="F341" s="25"/>
      <c r="G341" s="26"/>
      <c r="H341" s="22" t="str">
        <f t="shared" si="40"/>
        <v/>
      </c>
      <c r="I341" s="45" t="str">
        <f>IF(K341&lt;&gt;FALSE,G341-PLANILHA!$D$6,"")</f>
        <v/>
      </c>
      <c r="J341" s="23"/>
      <c r="K341" s="49" t="b">
        <f t="shared" si="38"/>
        <v>0</v>
      </c>
      <c r="L341" s="65">
        <f t="shared" si="39"/>
        <v>42995</v>
      </c>
      <c r="M341" s="65">
        <f t="shared" si="41"/>
        <v>43001</v>
      </c>
      <c r="N341" s="55" t="str">
        <f t="shared" si="42"/>
        <v/>
      </c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</row>
    <row r="342" spans="1:57" s="49" customFormat="1" ht="21.2" customHeight="1" x14ac:dyDescent="0.25">
      <c r="A342" s="48"/>
      <c r="B342" s="21">
        <v>264</v>
      </c>
      <c r="C342" s="44">
        <f t="shared" si="43"/>
        <v>42999</v>
      </c>
      <c r="D342" s="23"/>
      <c r="E342" s="24"/>
      <c r="F342" s="25"/>
      <c r="G342" s="26"/>
      <c r="H342" s="22" t="str">
        <f t="shared" si="40"/>
        <v/>
      </c>
      <c r="I342" s="45" t="str">
        <f>IF(K342&lt;&gt;FALSE,G342-PLANILHA!$D$6,"")</f>
        <v/>
      </c>
      <c r="J342" s="23"/>
      <c r="K342" s="49" t="b">
        <f t="shared" si="38"/>
        <v>0</v>
      </c>
      <c r="L342" s="65">
        <f t="shared" si="39"/>
        <v>42995</v>
      </c>
      <c r="M342" s="65">
        <f t="shared" si="41"/>
        <v>43001</v>
      </c>
      <c r="N342" s="55" t="str">
        <f t="shared" si="42"/>
        <v/>
      </c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</row>
    <row r="343" spans="1:57" s="49" customFormat="1" ht="21.2" customHeight="1" x14ac:dyDescent="0.25">
      <c r="A343" s="48"/>
      <c r="B343" s="21">
        <v>265</v>
      </c>
      <c r="C343" s="44">
        <f t="shared" si="43"/>
        <v>43000</v>
      </c>
      <c r="D343" s="23"/>
      <c r="E343" s="24"/>
      <c r="F343" s="25"/>
      <c r="G343" s="26"/>
      <c r="H343" s="22" t="str">
        <f t="shared" si="40"/>
        <v/>
      </c>
      <c r="I343" s="45" t="str">
        <f>IF(K343&lt;&gt;FALSE,G343-PLANILHA!$D$6,"")</f>
        <v/>
      </c>
      <c r="J343" s="23"/>
      <c r="K343" s="49" t="b">
        <f t="shared" si="38"/>
        <v>0</v>
      </c>
      <c r="L343" s="65">
        <f t="shared" si="39"/>
        <v>42995</v>
      </c>
      <c r="M343" s="65">
        <f t="shared" si="41"/>
        <v>43001</v>
      </c>
      <c r="N343" s="55" t="str">
        <f t="shared" si="42"/>
        <v/>
      </c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</row>
    <row r="344" spans="1:57" s="49" customFormat="1" ht="21.2" customHeight="1" x14ac:dyDescent="0.25">
      <c r="A344" s="48"/>
      <c r="B344" s="21">
        <v>266</v>
      </c>
      <c r="C344" s="44">
        <f t="shared" si="43"/>
        <v>43001</v>
      </c>
      <c r="D344" s="23"/>
      <c r="E344" s="24"/>
      <c r="F344" s="25"/>
      <c r="G344" s="26"/>
      <c r="H344" s="22" t="str">
        <f t="shared" si="40"/>
        <v/>
      </c>
      <c r="I344" s="45" t="str">
        <f>IF(K344&lt;&gt;FALSE,G344-PLANILHA!$D$6,"")</f>
        <v/>
      </c>
      <c r="J344" s="23"/>
      <c r="K344" s="49" t="b">
        <f t="shared" si="38"/>
        <v>0</v>
      </c>
      <c r="L344" s="65">
        <f t="shared" si="39"/>
        <v>42995</v>
      </c>
      <c r="M344" s="65">
        <f t="shared" si="41"/>
        <v>43001</v>
      </c>
      <c r="N344" s="55" t="str">
        <f t="shared" si="42"/>
        <v/>
      </c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</row>
    <row r="345" spans="1:57" s="49" customFormat="1" ht="21.2" customHeight="1" x14ac:dyDescent="0.25">
      <c r="A345" s="48"/>
      <c r="B345" s="21">
        <v>267</v>
      </c>
      <c r="C345" s="44">
        <f t="shared" si="43"/>
        <v>43002</v>
      </c>
      <c r="D345" s="23"/>
      <c r="E345" s="24"/>
      <c r="F345" s="25"/>
      <c r="G345" s="26"/>
      <c r="H345" s="22" t="str">
        <f t="shared" si="40"/>
        <v/>
      </c>
      <c r="I345" s="45" t="str">
        <f>IF(K345&lt;&gt;FALSE,G345-PLANILHA!$D$6,"")</f>
        <v/>
      </c>
      <c r="J345" s="23"/>
      <c r="K345" s="49" t="b">
        <f t="shared" si="38"/>
        <v>0</v>
      </c>
      <c r="L345" s="65">
        <f t="shared" si="39"/>
        <v>43002</v>
      </c>
      <c r="M345" s="65">
        <f t="shared" si="41"/>
        <v>43008</v>
      </c>
      <c r="N345" s="55" t="str">
        <f t="shared" si="42"/>
        <v/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</row>
    <row r="346" spans="1:57" s="49" customFormat="1" ht="21.2" customHeight="1" x14ac:dyDescent="0.25">
      <c r="A346" s="48"/>
      <c r="B346" s="21">
        <v>268</v>
      </c>
      <c r="C346" s="44">
        <f t="shared" si="43"/>
        <v>43003</v>
      </c>
      <c r="D346" s="23"/>
      <c r="E346" s="24"/>
      <c r="F346" s="25"/>
      <c r="G346" s="26"/>
      <c r="H346" s="22" t="str">
        <f t="shared" si="40"/>
        <v/>
      </c>
      <c r="I346" s="45" t="str">
        <f>IF(K346&lt;&gt;FALSE,G346-PLANILHA!$D$6,"")</f>
        <v/>
      </c>
      <c r="J346" s="23"/>
      <c r="K346" s="49" t="b">
        <f t="shared" si="38"/>
        <v>0</v>
      </c>
      <c r="L346" s="65">
        <f t="shared" si="39"/>
        <v>43002</v>
      </c>
      <c r="M346" s="65">
        <f t="shared" si="41"/>
        <v>43008</v>
      </c>
      <c r="N346" s="55" t="str">
        <f t="shared" si="42"/>
        <v/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</row>
    <row r="347" spans="1:57" s="49" customFormat="1" ht="21.2" customHeight="1" x14ac:dyDescent="0.25">
      <c r="A347" s="48"/>
      <c r="B347" s="21">
        <v>269</v>
      </c>
      <c r="C347" s="44">
        <f t="shared" si="43"/>
        <v>43004</v>
      </c>
      <c r="D347" s="23"/>
      <c r="E347" s="24"/>
      <c r="F347" s="25"/>
      <c r="G347" s="26"/>
      <c r="H347" s="22" t="str">
        <f t="shared" si="40"/>
        <v/>
      </c>
      <c r="I347" s="45" t="str">
        <f>IF(K347&lt;&gt;FALSE,G347-PLANILHA!$D$6,"")</f>
        <v/>
      </c>
      <c r="J347" s="23"/>
      <c r="K347" s="49" t="b">
        <f t="shared" si="38"/>
        <v>0</v>
      </c>
      <c r="L347" s="65">
        <f t="shared" si="39"/>
        <v>43002</v>
      </c>
      <c r="M347" s="65">
        <f t="shared" si="41"/>
        <v>43008</v>
      </c>
      <c r="N347" s="55" t="str">
        <f t="shared" si="42"/>
        <v/>
      </c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</row>
    <row r="348" spans="1:57" s="49" customFormat="1" ht="21.2" customHeight="1" x14ac:dyDescent="0.25">
      <c r="A348" s="48"/>
      <c r="B348" s="21">
        <v>270</v>
      </c>
      <c r="C348" s="44">
        <f t="shared" si="43"/>
        <v>43005</v>
      </c>
      <c r="D348" s="23"/>
      <c r="E348" s="24"/>
      <c r="F348" s="25"/>
      <c r="G348" s="26"/>
      <c r="H348" s="22" t="str">
        <f t="shared" si="40"/>
        <v/>
      </c>
      <c r="I348" s="45" t="str">
        <f>IF(K348&lt;&gt;FALSE,G348-PLANILHA!$D$6,"")</f>
        <v/>
      </c>
      <c r="J348" s="23"/>
      <c r="K348" s="49" t="b">
        <f t="shared" si="38"/>
        <v>0</v>
      </c>
      <c r="L348" s="65">
        <f t="shared" si="39"/>
        <v>43002</v>
      </c>
      <c r="M348" s="65">
        <f t="shared" si="41"/>
        <v>43008</v>
      </c>
      <c r="N348" s="55" t="str">
        <f t="shared" si="42"/>
        <v/>
      </c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</row>
    <row r="349" spans="1:57" s="49" customFormat="1" ht="21.2" customHeight="1" x14ac:dyDescent="0.25">
      <c r="A349" s="48"/>
      <c r="B349" s="21">
        <v>271</v>
      </c>
      <c r="C349" s="44">
        <f t="shared" si="43"/>
        <v>43006</v>
      </c>
      <c r="D349" s="23"/>
      <c r="E349" s="24"/>
      <c r="F349" s="25"/>
      <c r="G349" s="26"/>
      <c r="H349" s="22" t="str">
        <f t="shared" si="40"/>
        <v/>
      </c>
      <c r="I349" s="45" t="str">
        <f>IF(K349&lt;&gt;FALSE,G349-PLANILHA!$D$6,"")</f>
        <v/>
      </c>
      <c r="J349" s="23"/>
      <c r="K349" s="49" t="b">
        <f t="shared" si="38"/>
        <v>0</v>
      </c>
      <c r="L349" s="65">
        <f t="shared" si="39"/>
        <v>43002</v>
      </c>
      <c r="M349" s="65">
        <f t="shared" si="41"/>
        <v>43008</v>
      </c>
      <c r="N349" s="55" t="str">
        <f t="shared" si="42"/>
        <v/>
      </c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</row>
    <row r="350" spans="1:57" s="49" customFormat="1" ht="21.2" customHeight="1" x14ac:dyDescent="0.25">
      <c r="A350" s="48"/>
      <c r="B350" s="21">
        <v>272</v>
      </c>
      <c r="C350" s="44">
        <f t="shared" si="43"/>
        <v>43007</v>
      </c>
      <c r="D350" s="23"/>
      <c r="E350" s="24"/>
      <c r="F350" s="25"/>
      <c r="G350" s="26"/>
      <c r="H350" s="22" t="str">
        <f t="shared" si="40"/>
        <v/>
      </c>
      <c r="I350" s="45" t="str">
        <f>IF(K350&lt;&gt;FALSE,G350-PLANILHA!$D$6,"")</f>
        <v/>
      </c>
      <c r="J350" s="23"/>
      <c r="K350" s="49" t="b">
        <f t="shared" si="38"/>
        <v>0</v>
      </c>
      <c r="L350" s="65">
        <f t="shared" si="39"/>
        <v>43002</v>
      </c>
      <c r="M350" s="65">
        <f t="shared" si="41"/>
        <v>43008</v>
      </c>
      <c r="N350" s="55" t="str">
        <f t="shared" si="42"/>
        <v/>
      </c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</row>
    <row r="351" spans="1:57" s="49" customFormat="1" ht="21.2" customHeight="1" x14ac:dyDescent="0.25">
      <c r="A351" s="48"/>
      <c r="B351" s="21">
        <v>273</v>
      </c>
      <c r="C351" s="44">
        <f t="shared" si="43"/>
        <v>43008</v>
      </c>
      <c r="D351" s="23"/>
      <c r="E351" s="24"/>
      <c r="F351" s="25"/>
      <c r="G351" s="26"/>
      <c r="H351" s="22" t="str">
        <f t="shared" si="40"/>
        <v/>
      </c>
      <c r="I351" s="45" t="str">
        <f>IF(K351&lt;&gt;FALSE,G351-PLANILHA!$D$6,"")</f>
        <v/>
      </c>
      <c r="J351" s="23"/>
      <c r="K351" s="49" t="b">
        <f t="shared" si="38"/>
        <v>0</v>
      </c>
      <c r="L351" s="65">
        <f t="shared" si="39"/>
        <v>43002</v>
      </c>
      <c r="M351" s="65">
        <f t="shared" si="41"/>
        <v>43008</v>
      </c>
      <c r="N351" s="55" t="str">
        <f t="shared" si="42"/>
        <v/>
      </c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</row>
    <row r="352" spans="1:57" s="49" customFormat="1" ht="21.2" customHeight="1" x14ac:dyDescent="0.25">
      <c r="A352" s="48"/>
      <c r="B352" s="21">
        <v>274</v>
      </c>
      <c r="C352" s="44">
        <f t="shared" si="43"/>
        <v>43009</v>
      </c>
      <c r="D352" s="23"/>
      <c r="E352" s="24"/>
      <c r="F352" s="25"/>
      <c r="G352" s="26"/>
      <c r="H352" s="22" t="str">
        <f t="shared" si="40"/>
        <v/>
      </c>
      <c r="I352" s="45" t="str">
        <f>IF(K352&lt;&gt;FALSE,G352-PLANILHA!$D$6,"")</f>
        <v/>
      </c>
      <c r="J352" s="23"/>
      <c r="K352" s="49" t="b">
        <f t="shared" si="38"/>
        <v>0</v>
      </c>
      <c r="L352" s="65">
        <f t="shared" si="39"/>
        <v>43009</v>
      </c>
      <c r="M352" s="65">
        <f t="shared" si="41"/>
        <v>43015</v>
      </c>
      <c r="N352" s="55" t="str">
        <f t="shared" si="42"/>
        <v/>
      </c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</row>
    <row r="353" spans="1:57" s="49" customFormat="1" ht="21.2" customHeight="1" x14ac:dyDescent="0.25">
      <c r="A353" s="48"/>
      <c r="B353" s="21">
        <v>275</v>
      </c>
      <c r="C353" s="44">
        <f t="shared" si="43"/>
        <v>43010</v>
      </c>
      <c r="D353" s="23"/>
      <c r="E353" s="24"/>
      <c r="F353" s="25"/>
      <c r="G353" s="26"/>
      <c r="H353" s="22" t="str">
        <f t="shared" si="40"/>
        <v/>
      </c>
      <c r="I353" s="45" t="str">
        <f>IF(K353&lt;&gt;FALSE,G353-PLANILHA!$D$6,"")</f>
        <v/>
      </c>
      <c r="J353" s="23"/>
      <c r="K353" s="49" t="b">
        <f t="shared" si="38"/>
        <v>0</v>
      </c>
      <c r="L353" s="65">
        <f t="shared" si="39"/>
        <v>43009</v>
      </c>
      <c r="M353" s="65">
        <f t="shared" si="41"/>
        <v>43015</v>
      </c>
      <c r="N353" s="55" t="str">
        <f t="shared" si="42"/>
        <v/>
      </c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</row>
    <row r="354" spans="1:57" s="49" customFormat="1" ht="21.2" customHeight="1" x14ac:dyDescent="0.25">
      <c r="A354" s="48"/>
      <c r="B354" s="21">
        <v>276</v>
      </c>
      <c r="C354" s="44">
        <f t="shared" si="43"/>
        <v>43011</v>
      </c>
      <c r="D354" s="23"/>
      <c r="E354" s="24"/>
      <c r="F354" s="25"/>
      <c r="G354" s="26"/>
      <c r="H354" s="22" t="str">
        <f t="shared" si="40"/>
        <v/>
      </c>
      <c r="I354" s="45" t="str">
        <f>IF(K354&lt;&gt;FALSE,G354-PLANILHA!$D$6,"")</f>
        <v/>
      </c>
      <c r="J354" s="23"/>
      <c r="K354" s="49" t="b">
        <f t="shared" si="38"/>
        <v>0</v>
      </c>
      <c r="L354" s="65">
        <f t="shared" si="39"/>
        <v>43009</v>
      </c>
      <c r="M354" s="65">
        <f t="shared" si="41"/>
        <v>43015</v>
      </c>
      <c r="N354" s="55" t="str">
        <f t="shared" si="42"/>
        <v/>
      </c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</row>
    <row r="355" spans="1:57" s="49" customFormat="1" ht="21.2" customHeight="1" x14ac:dyDescent="0.25">
      <c r="A355" s="48"/>
      <c r="B355" s="21">
        <v>277</v>
      </c>
      <c r="C355" s="44">
        <f t="shared" si="43"/>
        <v>43012</v>
      </c>
      <c r="D355" s="23"/>
      <c r="E355" s="24"/>
      <c r="F355" s="25"/>
      <c r="G355" s="26"/>
      <c r="H355" s="22" t="str">
        <f t="shared" si="40"/>
        <v/>
      </c>
      <c r="I355" s="45" t="str">
        <f>IF(K355&lt;&gt;FALSE,G355-PLANILHA!$D$6,"")</f>
        <v/>
      </c>
      <c r="J355" s="23"/>
      <c r="K355" s="49" t="b">
        <f t="shared" si="38"/>
        <v>0</v>
      </c>
      <c r="L355" s="65">
        <f t="shared" si="39"/>
        <v>43009</v>
      </c>
      <c r="M355" s="65">
        <f t="shared" si="41"/>
        <v>43015</v>
      </c>
      <c r="N355" s="55" t="str">
        <f t="shared" si="42"/>
        <v/>
      </c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</row>
    <row r="356" spans="1:57" s="49" customFormat="1" ht="21.2" customHeight="1" x14ac:dyDescent="0.25">
      <c r="A356" s="48"/>
      <c r="B356" s="21">
        <v>278</v>
      </c>
      <c r="C356" s="44">
        <f t="shared" si="43"/>
        <v>43013</v>
      </c>
      <c r="D356" s="23"/>
      <c r="E356" s="24"/>
      <c r="F356" s="25"/>
      <c r="G356" s="26"/>
      <c r="H356" s="22" t="str">
        <f t="shared" si="40"/>
        <v/>
      </c>
      <c r="I356" s="45" t="str">
        <f>IF(K356&lt;&gt;FALSE,G356-PLANILHA!$D$6,"")</f>
        <v/>
      </c>
      <c r="J356" s="23"/>
      <c r="K356" s="49" t="b">
        <f t="shared" si="38"/>
        <v>0</v>
      </c>
      <c r="L356" s="65">
        <f t="shared" si="39"/>
        <v>43009</v>
      </c>
      <c r="M356" s="65">
        <f t="shared" si="41"/>
        <v>43015</v>
      </c>
      <c r="N356" s="55" t="str">
        <f t="shared" si="42"/>
        <v/>
      </c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</row>
    <row r="357" spans="1:57" s="49" customFormat="1" ht="21.2" customHeight="1" x14ac:dyDescent="0.25">
      <c r="A357" s="48"/>
      <c r="B357" s="21">
        <v>279</v>
      </c>
      <c r="C357" s="44">
        <f t="shared" si="43"/>
        <v>43014</v>
      </c>
      <c r="D357" s="23"/>
      <c r="E357" s="24"/>
      <c r="F357" s="25"/>
      <c r="G357" s="26"/>
      <c r="H357" s="22" t="str">
        <f t="shared" si="40"/>
        <v/>
      </c>
      <c r="I357" s="45" t="str">
        <f>IF(K357&lt;&gt;FALSE,G357-PLANILHA!$D$6,"")</f>
        <v/>
      </c>
      <c r="J357" s="23"/>
      <c r="K357" s="49" t="b">
        <f t="shared" si="38"/>
        <v>0</v>
      </c>
      <c r="L357" s="65">
        <f t="shared" si="39"/>
        <v>43009</v>
      </c>
      <c r="M357" s="65">
        <f t="shared" si="41"/>
        <v>43015</v>
      </c>
      <c r="N357" s="55" t="str">
        <f t="shared" si="42"/>
        <v/>
      </c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</row>
    <row r="358" spans="1:57" s="49" customFormat="1" ht="21.2" customHeight="1" x14ac:dyDescent="0.25">
      <c r="A358" s="48"/>
      <c r="B358" s="21">
        <v>280</v>
      </c>
      <c r="C358" s="44">
        <f t="shared" si="43"/>
        <v>43015</v>
      </c>
      <c r="D358" s="23"/>
      <c r="E358" s="24"/>
      <c r="F358" s="25"/>
      <c r="G358" s="26"/>
      <c r="H358" s="22" t="str">
        <f t="shared" si="40"/>
        <v/>
      </c>
      <c r="I358" s="45" t="str">
        <f>IF(K358&lt;&gt;FALSE,G358-PLANILHA!$D$6,"")</f>
        <v/>
      </c>
      <c r="J358" s="23"/>
      <c r="K358" s="49" t="b">
        <f t="shared" si="38"/>
        <v>0</v>
      </c>
      <c r="L358" s="65">
        <f t="shared" si="39"/>
        <v>43009</v>
      </c>
      <c r="M358" s="65">
        <f t="shared" si="41"/>
        <v>43015</v>
      </c>
      <c r="N358" s="55" t="str">
        <f t="shared" si="42"/>
        <v/>
      </c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</row>
    <row r="359" spans="1:57" s="49" customFormat="1" ht="21.2" customHeight="1" x14ac:dyDescent="0.25">
      <c r="A359" s="48"/>
      <c r="B359" s="21">
        <v>281</v>
      </c>
      <c r="C359" s="44">
        <f t="shared" si="43"/>
        <v>43016</v>
      </c>
      <c r="D359" s="23"/>
      <c r="E359" s="24"/>
      <c r="F359" s="25"/>
      <c r="G359" s="26"/>
      <c r="H359" s="22" t="str">
        <f t="shared" si="40"/>
        <v/>
      </c>
      <c r="I359" s="45" t="str">
        <f>IF(K359&lt;&gt;FALSE,G359-PLANILHA!$D$6,"")</f>
        <v/>
      </c>
      <c r="J359" s="23"/>
      <c r="K359" s="49" t="b">
        <f t="shared" si="38"/>
        <v>0</v>
      </c>
      <c r="L359" s="65">
        <f t="shared" si="39"/>
        <v>43016</v>
      </c>
      <c r="M359" s="65">
        <f t="shared" si="41"/>
        <v>43022</v>
      </c>
      <c r="N359" s="55" t="str">
        <f t="shared" si="42"/>
        <v/>
      </c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</row>
    <row r="360" spans="1:57" s="49" customFormat="1" ht="21.2" customHeight="1" x14ac:dyDescent="0.25">
      <c r="A360" s="48"/>
      <c r="B360" s="21">
        <v>282</v>
      </c>
      <c r="C360" s="44">
        <f t="shared" si="43"/>
        <v>43017</v>
      </c>
      <c r="D360" s="23"/>
      <c r="E360" s="24"/>
      <c r="F360" s="25"/>
      <c r="G360" s="26"/>
      <c r="H360" s="22" t="str">
        <f t="shared" si="40"/>
        <v/>
      </c>
      <c r="I360" s="45" t="str">
        <f>IF(K360&lt;&gt;FALSE,G360-PLANILHA!$D$6,"")</f>
        <v/>
      </c>
      <c r="J360" s="23"/>
      <c r="K360" s="49" t="b">
        <f t="shared" si="38"/>
        <v>0</v>
      </c>
      <c r="L360" s="65">
        <f t="shared" si="39"/>
        <v>43016</v>
      </c>
      <c r="M360" s="65">
        <f t="shared" si="41"/>
        <v>43022</v>
      </c>
      <c r="N360" s="55" t="str">
        <f t="shared" si="42"/>
        <v/>
      </c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</row>
    <row r="361" spans="1:57" s="49" customFormat="1" ht="21.2" customHeight="1" x14ac:dyDescent="0.25">
      <c r="A361" s="48"/>
      <c r="B361" s="21">
        <v>283</v>
      </c>
      <c r="C361" s="44">
        <f t="shared" si="43"/>
        <v>43018</v>
      </c>
      <c r="D361" s="23"/>
      <c r="E361" s="24"/>
      <c r="F361" s="25"/>
      <c r="G361" s="26"/>
      <c r="H361" s="22" t="str">
        <f t="shared" si="40"/>
        <v/>
      </c>
      <c r="I361" s="45" t="str">
        <f>IF(K361&lt;&gt;FALSE,G361-PLANILHA!$D$6,"")</f>
        <v/>
      </c>
      <c r="J361" s="23"/>
      <c r="K361" s="49" t="b">
        <f t="shared" si="38"/>
        <v>0</v>
      </c>
      <c r="L361" s="65">
        <f t="shared" si="39"/>
        <v>43016</v>
      </c>
      <c r="M361" s="65">
        <f t="shared" si="41"/>
        <v>43022</v>
      </c>
      <c r="N361" s="55" t="str">
        <f t="shared" si="42"/>
        <v/>
      </c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</row>
    <row r="362" spans="1:57" s="49" customFormat="1" ht="21.2" customHeight="1" x14ac:dyDescent="0.25">
      <c r="A362" s="48"/>
      <c r="B362" s="21">
        <v>284</v>
      </c>
      <c r="C362" s="44">
        <f t="shared" si="43"/>
        <v>43019</v>
      </c>
      <c r="D362" s="23"/>
      <c r="E362" s="24"/>
      <c r="F362" s="25"/>
      <c r="G362" s="26"/>
      <c r="H362" s="22" t="str">
        <f t="shared" si="40"/>
        <v/>
      </c>
      <c r="I362" s="45" t="str">
        <f>IF(K362&lt;&gt;FALSE,G362-PLANILHA!$D$6,"")</f>
        <v/>
      </c>
      <c r="J362" s="23"/>
      <c r="K362" s="49" t="b">
        <f t="shared" si="38"/>
        <v>0</v>
      </c>
      <c r="L362" s="65">
        <f t="shared" si="39"/>
        <v>43016</v>
      </c>
      <c r="M362" s="65">
        <f t="shared" si="41"/>
        <v>43022</v>
      </c>
      <c r="N362" s="55" t="str">
        <f t="shared" si="42"/>
        <v/>
      </c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</row>
    <row r="363" spans="1:57" s="49" customFormat="1" ht="21.2" customHeight="1" x14ac:dyDescent="0.25">
      <c r="A363" s="48"/>
      <c r="B363" s="21">
        <v>285</v>
      </c>
      <c r="C363" s="44">
        <f t="shared" si="43"/>
        <v>43020</v>
      </c>
      <c r="D363" s="23"/>
      <c r="E363" s="24"/>
      <c r="F363" s="25"/>
      <c r="G363" s="26"/>
      <c r="H363" s="22" t="str">
        <f t="shared" si="40"/>
        <v/>
      </c>
      <c r="I363" s="45" t="str">
        <f>IF(K363&lt;&gt;FALSE,G363-PLANILHA!$D$6,"")</f>
        <v/>
      </c>
      <c r="J363" s="23"/>
      <c r="K363" s="49" t="b">
        <f t="shared" si="38"/>
        <v>0</v>
      </c>
      <c r="L363" s="65">
        <f t="shared" si="39"/>
        <v>43016</v>
      </c>
      <c r="M363" s="65">
        <f t="shared" si="41"/>
        <v>43022</v>
      </c>
      <c r="N363" s="55" t="str">
        <f t="shared" si="42"/>
        <v/>
      </c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</row>
    <row r="364" spans="1:57" s="49" customFormat="1" ht="21.2" customHeight="1" x14ac:dyDescent="0.25">
      <c r="A364" s="48"/>
      <c r="B364" s="21">
        <v>286</v>
      </c>
      <c r="C364" s="44">
        <f t="shared" si="43"/>
        <v>43021</v>
      </c>
      <c r="D364" s="23"/>
      <c r="E364" s="24"/>
      <c r="F364" s="25"/>
      <c r="G364" s="26"/>
      <c r="H364" s="22" t="str">
        <f t="shared" si="40"/>
        <v/>
      </c>
      <c r="I364" s="45" t="str">
        <f>IF(K364&lt;&gt;FALSE,G364-PLANILHA!$D$6,"")</f>
        <v/>
      </c>
      <c r="J364" s="23"/>
      <c r="K364" s="49" t="b">
        <f t="shared" si="38"/>
        <v>0</v>
      </c>
      <c r="L364" s="65">
        <f t="shared" si="39"/>
        <v>43016</v>
      </c>
      <c r="M364" s="65">
        <f t="shared" si="41"/>
        <v>43022</v>
      </c>
      <c r="N364" s="55" t="str">
        <f t="shared" si="42"/>
        <v/>
      </c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</row>
    <row r="365" spans="1:57" s="49" customFormat="1" ht="21.2" customHeight="1" x14ac:dyDescent="0.25">
      <c r="A365" s="48"/>
      <c r="B365" s="21">
        <v>287</v>
      </c>
      <c r="C365" s="44">
        <f t="shared" si="43"/>
        <v>43022</v>
      </c>
      <c r="D365" s="23"/>
      <c r="E365" s="24"/>
      <c r="F365" s="25"/>
      <c r="G365" s="26"/>
      <c r="H365" s="22" t="str">
        <f t="shared" si="40"/>
        <v/>
      </c>
      <c r="I365" s="45" t="str">
        <f>IF(K365&lt;&gt;FALSE,G365-PLANILHA!$D$6,"")</f>
        <v/>
      </c>
      <c r="J365" s="23"/>
      <c r="K365" s="49" t="b">
        <f t="shared" si="38"/>
        <v>0</v>
      </c>
      <c r="L365" s="65">
        <f t="shared" si="39"/>
        <v>43016</v>
      </c>
      <c r="M365" s="65">
        <f t="shared" si="41"/>
        <v>43022</v>
      </c>
      <c r="N365" s="55" t="str">
        <f t="shared" si="42"/>
        <v/>
      </c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</row>
    <row r="366" spans="1:57" s="49" customFormat="1" ht="21.2" customHeight="1" x14ac:dyDescent="0.25">
      <c r="A366" s="48"/>
      <c r="B366" s="21">
        <v>288</v>
      </c>
      <c r="C366" s="44">
        <f t="shared" si="43"/>
        <v>43023</v>
      </c>
      <c r="D366" s="23"/>
      <c r="E366" s="24"/>
      <c r="F366" s="25"/>
      <c r="G366" s="26"/>
      <c r="H366" s="22" t="str">
        <f t="shared" si="40"/>
        <v/>
      </c>
      <c r="I366" s="45" t="str">
        <f>IF(K366&lt;&gt;FALSE,G366-PLANILHA!$D$6,"")</f>
        <v/>
      </c>
      <c r="J366" s="23"/>
      <c r="K366" s="49" t="b">
        <f t="shared" si="38"/>
        <v>0</v>
      </c>
      <c r="L366" s="65">
        <f t="shared" si="39"/>
        <v>43023</v>
      </c>
      <c r="M366" s="65">
        <f t="shared" si="41"/>
        <v>43029</v>
      </c>
      <c r="N366" s="55" t="str">
        <f t="shared" si="42"/>
        <v/>
      </c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</row>
    <row r="367" spans="1:57" s="49" customFormat="1" ht="21.2" customHeight="1" x14ac:dyDescent="0.25">
      <c r="A367" s="48"/>
      <c r="B367" s="21">
        <v>289</v>
      </c>
      <c r="C367" s="44">
        <f t="shared" si="43"/>
        <v>43024</v>
      </c>
      <c r="D367" s="23"/>
      <c r="E367" s="24"/>
      <c r="F367" s="25"/>
      <c r="G367" s="26"/>
      <c r="H367" s="22" t="str">
        <f t="shared" si="40"/>
        <v/>
      </c>
      <c r="I367" s="45" t="str">
        <f>IF(K367&lt;&gt;FALSE,G367-PLANILHA!$D$6,"")</f>
        <v/>
      </c>
      <c r="J367" s="23"/>
      <c r="K367" s="49" t="b">
        <f t="shared" si="38"/>
        <v>0</v>
      </c>
      <c r="L367" s="65">
        <f t="shared" si="39"/>
        <v>43023</v>
      </c>
      <c r="M367" s="65">
        <f t="shared" si="41"/>
        <v>43029</v>
      </c>
      <c r="N367" s="55" t="str">
        <f t="shared" si="42"/>
        <v/>
      </c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</row>
    <row r="368" spans="1:57" s="49" customFormat="1" ht="21.2" customHeight="1" x14ac:dyDescent="0.25">
      <c r="A368" s="48"/>
      <c r="B368" s="21">
        <v>290</v>
      </c>
      <c r="C368" s="44">
        <f t="shared" si="43"/>
        <v>43025</v>
      </c>
      <c r="D368" s="23"/>
      <c r="E368" s="24"/>
      <c r="F368" s="25"/>
      <c r="G368" s="26"/>
      <c r="H368" s="22" t="str">
        <f t="shared" si="40"/>
        <v/>
      </c>
      <c r="I368" s="45" t="str">
        <f>IF(K368&lt;&gt;FALSE,G368-PLANILHA!$D$6,"")</f>
        <v/>
      </c>
      <c r="J368" s="23"/>
      <c r="K368" s="49" t="b">
        <f t="shared" si="38"/>
        <v>0</v>
      </c>
      <c r="L368" s="65">
        <f t="shared" si="39"/>
        <v>43023</v>
      </c>
      <c r="M368" s="65">
        <f t="shared" si="41"/>
        <v>43029</v>
      </c>
      <c r="N368" s="55" t="str">
        <f t="shared" si="42"/>
        <v/>
      </c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</row>
    <row r="369" spans="1:57" s="49" customFormat="1" ht="21.2" customHeight="1" x14ac:dyDescent="0.25">
      <c r="A369" s="48"/>
      <c r="B369" s="21">
        <v>291</v>
      </c>
      <c r="C369" s="44">
        <f t="shared" si="43"/>
        <v>43026</v>
      </c>
      <c r="D369" s="23"/>
      <c r="E369" s="24"/>
      <c r="F369" s="25"/>
      <c r="G369" s="26"/>
      <c r="H369" s="22" t="str">
        <f t="shared" si="40"/>
        <v/>
      </c>
      <c r="I369" s="45" t="str">
        <f>IF(K369&lt;&gt;FALSE,G369-PLANILHA!$D$6,"")</f>
        <v/>
      </c>
      <c r="J369" s="23"/>
      <c r="K369" s="49" t="b">
        <f t="shared" si="38"/>
        <v>0</v>
      </c>
      <c r="L369" s="65">
        <f t="shared" si="39"/>
        <v>43023</v>
      </c>
      <c r="M369" s="65">
        <f t="shared" si="41"/>
        <v>43029</v>
      </c>
      <c r="N369" s="55" t="str">
        <f t="shared" si="42"/>
        <v/>
      </c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</row>
    <row r="370" spans="1:57" s="49" customFormat="1" ht="21.2" customHeight="1" x14ac:dyDescent="0.25">
      <c r="A370" s="48"/>
      <c r="B370" s="21">
        <v>292</v>
      </c>
      <c r="C370" s="44">
        <f t="shared" si="43"/>
        <v>43027</v>
      </c>
      <c r="D370" s="23"/>
      <c r="E370" s="24"/>
      <c r="F370" s="25"/>
      <c r="G370" s="26"/>
      <c r="H370" s="22" t="str">
        <f t="shared" si="40"/>
        <v/>
      </c>
      <c r="I370" s="45" t="str">
        <f>IF(K370&lt;&gt;FALSE,G370-PLANILHA!$D$6,"")</f>
        <v/>
      </c>
      <c r="J370" s="23"/>
      <c r="K370" s="49" t="b">
        <f t="shared" si="38"/>
        <v>0</v>
      </c>
      <c r="L370" s="65">
        <f t="shared" si="39"/>
        <v>43023</v>
      </c>
      <c r="M370" s="65">
        <f t="shared" si="41"/>
        <v>43029</v>
      </c>
      <c r="N370" s="55" t="str">
        <f t="shared" si="42"/>
        <v/>
      </c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</row>
    <row r="371" spans="1:57" s="49" customFormat="1" ht="21.2" customHeight="1" x14ac:dyDescent="0.25">
      <c r="A371" s="48"/>
      <c r="B371" s="21">
        <v>293</v>
      </c>
      <c r="C371" s="44">
        <f t="shared" si="43"/>
        <v>43028</v>
      </c>
      <c r="D371" s="23"/>
      <c r="E371" s="24"/>
      <c r="F371" s="25"/>
      <c r="G371" s="26"/>
      <c r="H371" s="22" t="str">
        <f t="shared" si="40"/>
        <v/>
      </c>
      <c r="I371" s="45" t="str">
        <f>IF(K371&lt;&gt;FALSE,G371-PLANILHA!$D$6,"")</f>
        <v/>
      </c>
      <c r="J371" s="23"/>
      <c r="K371" s="49" t="b">
        <f t="shared" si="38"/>
        <v>0</v>
      </c>
      <c r="L371" s="65">
        <f t="shared" si="39"/>
        <v>43023</v>
      </c>
      <c r="M371" s="65">
        <f t="shared" si="41"/>
        <v>43029</v>
      </c>
      <c r="N371" s="55" t="str">
        <f t="shared" si="42"/>
        <v/>
      </c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</row>
    <row r="372" spans="1:57" s="49" customFormat="1" ht="21.2" customHeight="1" x14ac:dyDescent="0.25">
      <c r="A372" s="48"/>
      <c r="B372" s="21">
        <v>294</v>
      </c>
      <c r="C372" s="44">
        <f t="shared" si="43"/>
        <v>43029</v>
      </c>
      <c r="D372" s="23"/>
      <c r="E372" s="24"/>
      <c r="F372" s="25"/>
      <c r="G372" s="26"/>
      <c r="H372" s="22" t="str">
        <f t="shared" si="40"/>
        <v/>
      </c>
      <c r="I372" s="45" t="str">
        <f>IF(K372&lt;&gt;FALSE,G372-PLANILHA!$D$6,"")</f>
        <v/>
      </c>
      <c r="J372" s="23"/>
      <c r="K372" s="49" t="b">
        <f t="shared" si="38"/>
        <v>0</v>
      </c>
      <c r="L372" s="65">
        <f t="shared" si="39"/>
        <v>43023</v>
      </c>
      <c r="M372" s="65">
        <f t="shared" si="41"/>
        <v>43029</v>
      </c>
      <c r="N372" s="55" t="str">
        <f t="shared" si="42"/>
        <v/>
      </c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</row>
    <row r="373" spans="1:57" s="49" customFormat="1" ht="21.2" customHeight="1" x14ac:dyDescent="0.25">
      <c r="A373" s="48"/>
      <c r="B373" s="21">
        <v>295</v>
      </c>
      <c r="C373" s="44">
        <f t="shared" si="43"/>
        <v>43030</v>
      </c>
      <c r="D373" s="23"/>
      <c r="E373" s="24"/>
      <c r="F373" s="25"/>
      <c r="G373" s="26"/>
      <c r="H373" s="22" t="str">
        <f t="shared" si="40"/>
        <v/>
      </c>
      <c r="I373" s="45" t="str">
        <f>IF(K373&lt;&gt;FALSE,G373-PLANILHA!$D$6,"")</f>
        <v/>
      </c>
      <c r="J373" s="23"/>
      <c r="K373" s="49" t="b">
        <f t="shared" si="38"/>
        <v>0</v>
      </c>
      <c r="L373" s="65">
        <f t="shared" si="39"/>
        <v>43030</v>
      </c>
      <c r="M373" s="65">
        <f t="shared" si="41"/>
        <v>43036</v>
      </c>
      <c r="N373" s="55" t="str">
        <f t="shared" si="42"/>
        <v/>
      </c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</row>
    <row r="374" spans="1:57" s="49" customFormat="1" ht="21.2" customHeight="1" x14ac:dyDescent="0.25">
      <c r="A374" s="48"/>
      <c r="B374" s="21">
        <v>296</v>
      </c>
      <c r="C374" s="44">
        <f t="shared" si="43"/>
        <v>43031</v>
      </c>
      <c r="D374" s="23"/>
      <c r="E374" s="24"/>
      <c r="F374" s="25"/>
      <c r="G374" s="26"/>
      <c r="H374" s="22" t="str">
        <f t="shared" si="40"/>
        <v/>
      </c>
      <c r="I374" s="45" t="str">
        <f>IF(K374&lt;&gt;FALSE,G374-PLANILHA!$D$6,"")</f>
        <v/>
      </c>
      <c r="J374" s="23"/>
      <c r="K374" s="49" t="b">
        <f t="shared" si="38"/>
        <v>0</v>
      </c>
      <c r="L374" s="65">
        <f t="shared" si="39"/>
        <v>43030</v>
      </c>
      <c r="M374" s="65">
        <f t="shared" si="41"/>
        <v>43036</v>
      </c>
      <c r="N374" s="55" t="str">
        <f t="shared" si="42"/>
        <v/>
      </c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</row>
    <row r="375" spans="1:57" s="49" customFormat="1" ht="21.2" customHeight="1" x14ac:dyDescent="0.25">
      <c r="A375" s="48"/>
      <c r="B375" s="21">
        <v>297</v>
      </c>
      <c r="C375" s="44">
        <f t="shared" si="43"/>
        <v>43032</v>
      </c>
      <c r="D375" s="23"/>
      <c r="E375" s="24"/>
      <c r="F375" s="25"/>
      <c r="G375" s="26"/>
      <c r="H375" s="22" t="str">
        <f t="shared" si="40"/>
        <v/>
      </c>
      <c r="I375" s="45" t="str">
        <f>IF(K375&lt;&gt;FALSE,G375-PLANILHA!$D$6,"")</f>
        <v/>
      </c>
      <c r="J375" s="23"/>
      <c r="K375" s="49" t="b">
        <f t="shared" si="38"/>
        <v>0</v>
      </c>
      <c r="L375" s="65">
        <f t="shared" si="39"/>
        <v>43030</v>
      </c>
      <c r="M375" s="65">
        <f t="shared" si="41"/>
        <v>43036</v>
      </c>
      <c r="N375" s="55" t="str">
        <f t="shared" si="42"/>
        <v/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</row>
    <row r="376" spans="1:57" s="49" customFormat="1" ht="21.2" customHeight="1" x14ac:dyDescent="0.25">
      <c r="A376" s="48"/>
      <c r="B376" s="21">
        <v>298</v>
      </c>
      <c r="C376" s="44">
        <f t="shared" si="43"/>
        <v>43033</v>
      </c>
      <c r="D376" s="23"/>
      <c r="E376" s="24"/>
      <c r="F376" s="25"/>
      <c r="G376" s="26"/>
      <c r="H376" s="22" t="str">
        <f t="shared" si="40"/>
        <v/>
      </c>
      <c r="I376" s="45" t="str">
        <f>IF(K376&lt;&gt;FALSE,G376-PLANILHA!$D$6,"")</f>
        <v/>
      </c>
      <c r="J376" s="23"/>
      <c r="K376" s="49" t="b">
        <f t="shared" si="38"/>
        <v>0</v>
      </c>
      <c r="L376" s="65">
        <f t="shared" si="39"/>
        <v>43030</v>
      </c>
      <c r="M376" s="65">
        <f t="shared" si="41"/>
        <v>43036</v>
      </c>
      <c r="N376" s="55" t="str">
        <f t="shared" si="42"/>
        <v/>
      </c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</row>
    <row r="377" spans="1:57" s="49" customFormat="1" ht="21.2" customHeight="1" x14ac:dyDescent="0.25">
      <c r="A377" s="48"/>
      <c r="B377" s="21">
        <v>299</v>
      </c>
      <c r="C377" s="44">
        <f t="shared" si="43"/>
        <v>43034</v>
      </c>
      <c r="D377" s="23"/>
      <c r="E377" s="24"/>
      <c r="F377" s="25"/>
      <c r="G377" s="26"/>
      <c r="H377" s="22" t="str">
        <f t="shared" si="40"/>
        <v/>
      </c>
      <c r="I377" s="45" t="str">
        <f>IF(K377&lt;&gt;FALSE,G377-PLANILHA!$D$6,"")</f>
        <v/>
      </c>
      <c r="J377" s="23"/>
      <c r="K377" s="49" t="b">
        <f t="shared" si="38"/>
        <v>0</v>
      </c>
      <c r="L377" s="65">
        <f t="shared" si="39"/>
        <v>43030</v>
      </c>
      <c r="M377" s="65">
        <f t="shared" si="41"/>
        <v>43036</v>
      </c>
      <c r="N377" s="55" t="str">
        <f t="shared" si="42"/>
        <v/>
      </c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</row>
    <row r="378" spans="1:57" s="49" customFormat="1" ht="21.2" customHeight="1" x14ac:dyDescent="0.25">
      <c r="A378" s="48"/>
      <c r="B378" s="21">
        <v>300</v>
      </c>
      <c r="C378" s="44">
        <f t="shared" si="43"/>
        <v>43035</v>
      </c>
      <c r="D378" s="23"/>
      <c r="E378" s="24"/>
      <c r="F378" s="25"/>
      <c r="G378" s="26"/>
      <c r="H378" s="22" t="str">
        <f t="shared" si="40"/>
        <v/>
      </c>
      <c r="I378" s="45" t="str">
        <f>IF(K378&lt;&gt;FALSE,G378-PLANILHA!$D$6,"")</f>
        <v/>
      </c>
      <c r="J378" s="23"/>
      <c r="K378" s="49" t="b">
        <f t="shared" si="38"/>
        <v>0</v>
      </c>
      <c r="L378" s="65">
        <f t="shared" si="39"/>
        <v>43030</v>
      </c>
      <c r="M378" s="65">
        <f t="shared" si="41"/>
        <v>43036</v>
      </c>
      <c r="N378" s="55" t="str">
        <f t="shared" si="42"/>
        <v/>
      </c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</row>
    <row r="379" spans="1:57" s="49" customFormat="1" ht="21.2" customHeight="1" x14ac:dyDescent="0.25">
      <c r="A379" s="48"/>
      <c r="B379" s="21">
        <v>301</v>
      </c>
      <c r="C379" s="44">
        <f t="shared" si="43"/>
        <v>43036</v>
      </c>
      <c r="D379" s="23"/>
      <c r="E379" s="24"/>
      <c r="F379" s="25"/>
      <c r="G379" s="26"/>
      <c r="H379" s="22" t="str">
        <f t="shared" si="40"/>
        <v/>
      </c>
      <c r="I379" s="45" t="str">
        <f>IF(K379&lt;&gt;FALSE,G379-PLANILHA!$D$6,"")</f>
        <v/>
      </c>
      <c r="J379" s="23"/>
      <c r="K379" s="49" t="b">
        <f t="shared" si="38"/>
        <v>0</v>
      </c>
      <c r="L379" s="65">
        <f t="shared" si="39"/>
        <v>43030</v>
      </c>
      <c r="M379" s="65">
        <f t="shared" si="41"/>
        <v>43036</v>
      </c>
      <c r="N379" s="55" t="str">
        <f t="shared" si="42"/>
        <v/>
      </c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</row>
    <row r="380" spans="1:57" s="49" customFormat="1" ht="21.2" customHeight="1" x14ac:dyDescent="0.25">
      <c r="A380" s="48"/>
      <c r="B380" s="21">
        <v>302</v>
      </c>
      <c r="C380" s="44">
        <f t="shared" si="43"/>
        <v>43037</v>
      </c>
      <c r="D380" s="23"/>
      <c r="E380" s="24"/>
      <c r="F380" s="25"/>
      <c r="G380" s="26"/>
      <c r="H380" s="22" t="str">
        <f t="shared" si="40"/>
        <v/>
      </c>
      <c r="I380" s="45" t="str">
        <f>IF(K380&lt;&gt;FALSE,G380-PLANILHA!$D$6,"")</f>
        <v/>
      </c>
      <c r="J380" s="23"/>
      <c r="K380" s="49" t="b">
        <f t="shared" si="38"/>
        <v>0</v>
      </c>
      <c r="L380" s="65">
        <f t="shared" si="39"/>
        <v>43037</v>
      </c>
      <c r="M380" s="65">
        <f t="shared" si="41"/>
        <v>43043</v>
      </c>
      <c r="N380" s="55" t="str">
        <f t="shared" si="42"/>
        <v/>
      </c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</row>
    <row r="381" spans="1:57" s="49" customFormat="1" ht="21.2" customHeight="1" x14ac:dyDescent="0.25">
      <c r="A381" s="48"/>
      <c r="B381" s="21">
        <v>303</v>
      </c>
      <c r="C381" s="44">
        <f t="shared" si="43"/>
        <v>43038</v>
      </c>
      <c r="D381" s="23"/>
      <c r="E381" s="24"/>
      <c r="F381" s="25"/>
      <c r="G381" s="26"/>
      <c r="H381" s="22" t="str">
        <f t="shared" si="40"/>
        <v/>
      </c>
      <c r="I381" s="45" t="str">
        <f>IF(K381&lt;&gt;FALSE,G381-PLANILHA!$D$6,"")</f>
        <v/>
      </c>
      <c r="J381" s="23"/>
      <c r="K381" s="49" t="b">
        <f t="shared" si="38"/>
        <v>0</v>
      </c>
      <c r="L381" s="65">
        <f t="shared" si="39"/>
        <v>43037</v>
      </c>
      <c r="M381" s="65">
        <f t="shared" si="41"/>
        <v>43043</v>
      </c>
      <c r="N381" s="55" t="str">
        <f t="shared" si="42"/>
        <v/>
      </c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</row>
    <row r="382" spans="1:57" s="49" customFormat="1" ht="21.2" customHeight="1" x14ac:dyDescent="0.25">
      <c r="A382" s="48"/>
      <c r="B382" s="21">
        <v>304</v>
      </c>
      <c r="C382" s="44">
        <f t="shared" si="43"/>
        <v>43039</v>
      </c>
      <c r="D382" s="23"/>
      <c r="E382" s="24"/>
      <c r="F382" s="25"/>
      <c r="G382" s="26"/>
      <c r="H382" s="22" t="str">
        <f t="shared" si="40"/>
        <v/>
      </c>
      <c r="I382" s="45" t="str">
        <f>IF(K382&lt;&gt;FALSE,G382-PLANILHA!$D$6,"")</f>
        <v/>
      </c>
      <c r="J382" s="23"/>
      <c r="K382" s="49" t="b">
        <f t="shared" si="38"/>
        <v>0</v>
      </c>
      <c r="L382" s="65">
        <f t="shared" si="39"/>
        <v>43037</v>
      </c>
      <c r="M382" s="65">
        <f t="shared" si="41"/>
        <v>43043</v>
      </c>
      <c r="N382" s="55" t="str">
        <f t="shared" si="42"/>
        <v/>
      </c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</row>
    <row r="383" spans="1:57" s="49" customFormat="1" ht="21.2" customHeight="1" x14ac:dyDescent="0.25">
      <c r="A383" s="48"/>
      <c r="B383" s="21">
        <v>305</v>
      </c>
      <c r="C383" s="44">
        <f t="shared" si="43"/>
        <v>43040</v>
      </c>
      <c r="D383" s="23"/>
      <c r="E383" s="24"/>
      <c r="F383" s="25"/>
      <c r="G383" s="26"/>
      <c r="H383" s="22" t="str">
        <f t="shared" si="40"/>
        <v/>
      </c>
      <c r="I383" s="45" t="str">
        <f>IF(K383&lt;&gt;FALSE,G383-PLANILHA!$D$6,"")</f>
        <v/>
      </c>
      <c r="J383" s="23"/>
      <c r="K383" s="49" t="b">
        <f t="shared" si="38"/>
        <v>0</v>
      </c>
      <c r="L383" s="65">
        <f t="shared" si="39"/>
        <v>43037</v>
      </c>
      <c r="M383" s="65">
        <f t="shared" si="41"/>
        <v>43043</v>
      </c>
      <c r="N383" s="55" t="str">
        <f t="shared" si="42"/>
        <v/>
      </c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</row>
    <row r="384" spans="1:57" s="49" customFormat="1" ht="21.2" customHeight="1" x14ac:dyDescent="0.25">
      <c r="A384" s="48"/>
      <c r="B384" s="21">
        <v>306</v>
      </c>
      <c r="C384" s="44">
        <f t="shared" si="43"/>
        <v>43041</v>
      </c>
      <c r="D384" s="23"/>
      <c r="E384" s="24"/>
      <c r="F384" s="25"/>
      <c r="G384" s="26"/>
      <c r="H384" s="22" t="str">
        <f t="shared" si="40"/>
        <v/>
      </c>
      <c r="I384" s="45" t="str">
        <f>IF(K384&lt;&gt;FALSE,G384-PLANILHA!$D$6,"")</f>
        <v/>
      </c>
      <c r="J384" s="23"/>
      <c r="K384" s="49" t="b">
        <f t="shared" si="38"/>
        <v>0</v>
      </c>
      <c r="L384" s="65">
        <f t="shared" si="39"/>
        <v>43037</v>
      </c>
      <c r="M384" s="65">
        <f t="shared" si="41"/>
        <v>43043</v>
      </c>
      <c r="N384" s="55" t="str">
        <f t="shared" si="42"/>
        <v/>
      </c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</row>
    <row r="385" spans="1:57" s="49" customFormat="1" ht="21.2" customHeight="1" x14ac:dyDescent="0.25">
      <c r="A385" s="48"/>
      <c r="B385" s="21">
        <v>307</v>
      </c>
      <c r="C385" s="44">
        <f t="shared" si="43"/>
        <v>43042</v>
      </c>
      <c r="D385" s="23"/>
      <c r="E385" s="24"/>
      <c r="F385" s="25"/>
      <c r="G385" s="26"/>
      <c r="H385" s="22" t="str">
        <f t="shared" si="40"/>
        <v/>
      </c>
      <c r="I385" s="45" t="str">
        <f>IF(K385&lt;&gt;FALSE,G385-PLANILHA!$D$6,"")</f>
        <v/>
      </c>
      <c r="J385" s="23"/>
      <c r="K385" s="49" t="b">
        <f t="shared" si="38"/>
        <v>0</v>
      </c>
      <c r="L385" s="65">
        <f t="shared" si="39"/>
        <v>43037</v>
      </c>
      <c r="M385" s="65">
        <f t="shared" si="41"/>
        <v>43043</v>
      </c>
      <c r="N385" s="55" t="str">
        <f t="shared" si="42"/>
        <v/>
      </c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</row>
    <row r="386" spans="1:57" s="49" customFormat="1" ht="21.2" customHeight="1" x14ac:dyDescent="0.25">
      <c r="A386" s="48"/>
      <c r="B386" s="21">
        <v>308</v>
      </c>
      <c r="C386" s="44">
        <f t="shared" si="43"/>
        <v>43043</v>
      </c>
      <c r="D386" s="23"/>
      <c r="E386" s="24"/>
      <c r="F386" s="25"/>
      <c r="G386" s="26"/>
      <c r="H386" s="22" t="str">
        <f t="shared" si="40"/>
        <v/>
      </c>
      <c r="I386" s="45" t="str">
        <f>IF(K386&lt;&gt;FALSE,G386-PLANILHA!$D$6,"")</f>
        <v/>
      </c>
      <c r="J386" s="23"/>
      <c r="K386" s="49" t="b">
        <f t="shared" si="38"/>
        <v>0</v>
      </c>
      <c r="L386" s="65">
        <f t="shared" si="39"/>
        <v>43037</v>
      </c>
      <c r="M386" s="65">
        <f t="shared" si="41"/>
        <v>43043</v>
      </c>
      <c r="N386" s="55" t="str">
        <f t="shared" si="42"/>
        <v/>
      </c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</row>
    <row r="387" spans="1:57" s="49" customFormat="1" ht="21.2" customHeight="1" x14ac:dyDescent="0.25">
      <c r="A387" s="48"/>
      <c r="B387" s="21">
        <v>309</v>
      </c>
      <c r="C387" s="44">
        <f t="shared" si="43"/>
        <v>43044</v>
      </c>
      <c r="D387" s="23"/>
      <c r="E387" s="24"/>
      <c r="F387" s="25"/>
      <c r="G387" s="26"/>
      <c r="H387" s="22" t="str">
        <f t="shared" si="40"/>
        <v/>
      </c>
      <c r="I387" s="45" t="str">
        <f>IF(K387&lt;&gt;FALSE,G387-PLANILHA!$D$6,"")</f>
        <v/>
      </c>
      <c r="J387" s="23"/>
      <c r="K387" s="49" t="b">
        <f t="shared" si="38"/>
        <v>0</v>
      </c>
      <c r="L387" s="65">
        <f t="shared" si="39"/>
        <v>43044</v>
      </c>
      <c r="M387" s="65">
        <f t="shared" si="41"/>
        <v>43050</v>
      </c>
      <c r="N387" s="55" t="str">
        <f t="shared" si="42"/>
        <v/>
      </c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</row>
    <row r="388" spans="1:57" s="49" customFormat="1" ht="21.2" customHeight="1" x14ac:dyDescent="0.25">
      <c r="A388" s="48"/>
      <c r="B388" s="21">
        <v>310</v>
      </c>
      <c r="C388" s="44">
        <f t="shared" si="43"/>
        <v>43045</v>
      </c>
      <c r="D388" s="23"/>
      <c r="E388" s="24"/>
      <c r="F388" s="25"/>
      <c r="G388" s="26"/>
      <c r="H388" s="22" t="str">
        <f t="shared" si="40"/>
        <v/>
      </c>
      <c r="I388" s="45" t="str">
        <f>IF(K388&lt;&gt;FALSE,G388-PLANILHA!$D$6,"")</f>
        <v/>
      </c>
      <c r="J388" s="23"/>
      <c r="K388" s="49" t="b">
        <f t="shared" si="38"/>
        <v>0</v>
      </c>
      <c r="L388" s="65">
        <f t="shared" si="39"/>
        <v>43044</v>
      </c>
      <c r="M388" s="65">
        <f t="shared" si="41"/>
        <v>43050</v>
      </c>
      <c r="N388" s="55" t="str">
        <f t="shared" si="42"/>
        <v/>
      </c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</row>
    <row r="389" spans="1:57" s="49" customFormat="1" ht="21.2" customHeight="1" x14ac:dyDescent="0.25">
      <c r="A389" s="48"/>
      <c r="B389" s="21">
        <v>311</v>
      </c>
      <c r="C389" s="44">
        <f t="shared" si="43"/>
        <v>43046</v>
      </c>
      <c r="D389" s="23"/>
      <c r="E389" s="24"/>
      <c r="F389" s="25"/>
      <c r="G389" s="26"/>
      <c r="H389" s="22" t="str">
        <f t="shared" si="40"/>
        <v/>
      </c>
      <c r="I389" s="45" t="str">
        <f>IF(K389&lt;&gt;FALSE,G389-PLANILHA!$D$6,"")</f>
        <v/>
      </c>
      <c r="J389" s="23"/>
      <c r="K389" s="49" t="b">
        <f t="shared" si="38"/>
        <v>0</v>
      </c>
      <c r="L389" s="65">
        <f t="shared" si="39"/>
        <v>43044</v>
      </c>
      <c r="M389" s="65">
        <f t="shared" si="41"/>
        <v>43050</v>
      </c>
      <c r="N389" s="55" t="str">
        <f t="shared" si="42"/>
        <v/>
      </c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</row>
    <row r="390" spans="1:57" s="49" customFormat="1" ht="21.2" customHeight="1" x14ac:dyDescent="0.25">
      <c r="A390" s="48"/>
      <c r="B390" s="21">
        <v>312</v>
      </c>
      <c r="C390" s="44">
        <f t="shared" si="43"/>
        <v>43047</v>
      </c>
      <c r="D390" s="23"/>
      <c r="E390" s="24"/>
      <c r="F390" s="25"/>
      <c r="G390" s="26"/>
      <c r="H390" s="22" t="str">
        <f t="shared" si="40"/>
        <v/>
      </c>
      <c r="I390" s="45" t="str">
        <f>IF(K390&lt;&gt;FALSE,G390-PLANILHA!$D$6,"")</f>
        <v/>
      </c>
      <c r="J390" s="23"/>
      <c r="K390" s="49" t="b">
        <f t="shared" si="38"/>
        <v>0</v>
      </c>
      <c r="L390" s="65">
        <f t="shared" si="39"/>
        <v>43044</v>
      </c>
      <c r="M390" s="65">
        <f t="shared" si="41"/>
        <v>43050</v>
      </c>
      <c r="N390" s="55" t="str">
        <f t="shared" si="42"/>
        <v/>
      </c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</row>
    <row r="391" spans="1:57" s="49" customFormat="1" ht="21.2" customHeight="1" x14ac:dyDescent="0.25">
      <c r="A391" s="48"/>
      <c r="B391" s="21">
        <v>313</v>
      </c>
      <c r="C391" s="44">
        <f t="shared" si="43"/>
        <v>43048</v>
      </c>
      <c r="D391" s="23"/>
      <c r="E391" s="24"/>
      <c r="F391" s="25"/>
      <c r="G391" s="26"/>
      <c r="H391" s="22" t="str">
        <f t="shared" si="40"/>
        <v/>
      </c>
      <c r="I391" s="45" t="str">
        <f>IF(K391&lt;&gt;FALSE,G391-PLANILHA!$D$6,"")</f>
        <v/>
      </c>
      <c r="J391" s="23"/>
      <c r="K391" s="49" t="b">
        <f t="shared" si="38"/>
        <v>0</v>
      </c>
      <c r="L391" s="65">
        <f t="shared" si="39"/>
        <v>43044</v>
      </c>
      <c r="M391" s="65">
        <f t="shared" si="41"/>
        <v>43050</v>
      </c>
      <c r="N391" s="55" t="str">
        <f t="shared" si="42"/>
        <v/>
      </c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</row>
    <row r="392" spans="1:57" s="49" customFormat="1" ht="21.2" customHeight="1" x14ac:dyDescent="0.25">
      <c r="A392" s="48"/>
      <c r="B392" s="21">
        <v>314</v>
      </c>
      <c r="C392" s="44">
        <f t="shared" si="43"/>
        <v>43049</v>
      </c>
      <c r="D392" s="23"/>
      <c r="E392" s="24"/>
      <c r="F392" s="25"/>
      <c r="G392" s="26"/>
      <c r="H392" s="22" t="str">
        <f t="shared" si="40"/>
        <v/>
      </c>
      <c r="I392" s="45" t="str">
        <f>IF(K392&lt;&gt;FALSE,G392-PLANILHA!$D$6,"")</f>
        <v/>
      </c>
      <c r="J392" s="23"/>
      <c r="K392" s="49" t="b">
        <f t="shared" si="38"/>
        <v>0</v>
      </c>
      <c r="L392" s="65">
        <f t="shared" si="39"/>
        <v>43044</v>
      </c>
      <c r="M392" s="65">
        <f t="shared" si="41"/>
        <v>43050</v>
      </c>
      <c r="N392" s="55" t="str">
        <f t="shared" si="42"/>
        <v/>
      </c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</row>
    <row r="393" spans="1:57" s="49" customFormat="1" ht="21.2" customHeight="1" x14ac:dyDescent="0.25">
      <c r="A393" s="48"/>
      <c r="B393" s="21">
        <v>315</v>
      </c>
      <c r="C393" s="44">
        <f t="shared" si="43"/>
        <v>43050</v>
      </c>
      <c r="D393" s="23"/>
      <c r="E393" s="24"/>
      <c r="F393" s="25"/>
      <c r="G393" s="26"/>
      <c r="H393" s="22" t="str">
        <f t="shared" si="40"/>
        <v/>
      </c>
      <c r="I393" s="45" t="str">
        <f>IF(K393&lt;&gt;FALSE,G393-PLANILHA!$D$6,"")</f>
        <v/>
      </c>
      <c r="J393" s="23"/>
      <c r="K393" s="49" t="b">
        <f t="shared" si="38"/>
        <v>0</v>
      </c>
      <c r="L393" s="65">
        <f t="shared" si="39"/>
        <v>43044</v>
      </c>
      <c r="M393" s="65">
        <f t="shared" si="41"/>
        <v>43050</v>
      </c>
      <c r="N393" s="55" t="str">
        <f t="shared" si="42"/>
        <v/>
      </c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</row>
    <row r="394" spans="1:57" s="49" customFormat="1" ht="21.2" customHeight="1" x14ac:dyDescent="0.25">
      <c r="A394" s="48"/>
      <c r="B394" s="21">
        <v>316</v>
      </c>
      <c r="C394" s="44">
        <f t="shared" si="43"/>
        <v>43051</v>
      </c>
      <c r="D394" s="23"/>
      <c r="E394" s="24"/>
      <c r="F394" s="25"/>
      <c r="G394" s="26"/>
      <c r="H394" s="22" t="str">
        <f t="shared" si="40"/>
        <v/>
      </c>
      <c r="I394" s="45" t="str">
        <f>IF(K394&lt;&gt;FALSE,G394-PLANILHA!$D$6,"")</f>
        <v/>
      </c>
      <c r="J394" s="23"/>
      <c r="K394" s="49" t="b">
        <f t="shared" si="38"/>
        <v>0</v>
      </c>
      <c r="L394" s="65">
        <f t="shared" si="39"/>
        <v>43051</v>
      </c>
      <c r="M394" s="65">
        <f t="shared" si="41"/>
        <v>43057</v>
      </c>
      <c r="N394" s="55" t="str">
        <f t="shared" si="42"/>
        <v/>
      </c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</row>
    <row r="395" spans="1:57" s="49" customFormat="1" ht="21.2" customHeight="1" x14ac:dyDescent="0.25">
      <c r="A395" s="48"/>
      <c r="B395" s="21">
        <v>317</v>
      </c>
      <c r="C395" s="44">
        <f t="shared" si="43"/>
        <v>43052</v>
      </c>
      <c r="D395" s="23"/>
      <c r="E395" s="24"/>
      <c r="F395" s="25"/>
      <c r="G395" s="26"/>
      <c r="H395" s="22" t="str">
        <f t="shared" si="40"/>
        <v/>
      </c>
      <c r="I395" s="45" t="str">
        <f>IF(K395&lt;&gt;FALSE,G395-PLANILHA!$D$6,"")</f>
        <v/>
      </c>
      <c r="J395" s="23"/>
      <c r="K395" s="49" t="b">
        <f t="shared" si="38"/>
        <v>0</v>
      </c>
      <c r="L395" s="65">
        <f t="shared" si="39"/>
        <v>43051</v>
      </c>
      <c r="M395" s="65">
        <f t="shared" si="41"/>
        <v>43057</v>
      </c>
      <c r="N395" s="55" t="str">
        <f t="shared" si="42"/>
        <v/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</row>
    <row r="396" spans="1:57" s="49" customFormat="1" ht="21.2" customHeight="1" x14ac:dyDescent="0.25">
      <c r="A396" s="48"/>
      <c r="B396" s="21">
        <v>318</v>
      </c>
      <c r="C396" s="44">
        <f t="shared" si="43"/>
        <v>43053</v>
      </c>
      <c r="D396" s="23"/>
      <c r="E396" s="24"/>
      <c r="F396" s="25"/>
      <c r="G396" s="26"/>
      <c r="H396" s="22" t="str">
        <f t="shared" si="40"/>
        <v/>
      </c>
      <c r="I396" s="45" t="str">
        <f>IF(K396&lt;&gt;FALSE,G396-PLANILHA!$D$6,"")</f>
        <v/>
      </c>
      <c r="J396" s="23"/>
      <c r="K396" s="49" t="b">
        <f t="shared" si="38"/>
        <v>0</v>
      </c>
      <c r="L396" s="65">
        <f t="shared" si="39"/>
        <v>43051</v>
      </c>
      <c r="M396" s="65">
        <f t="shared" si="41"/>
        <v>43057</v>
      </c>
      <c r="N396" s="55" t="str">
        <f t="shared" si="42"/>
        <v/>
      </c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</row>
    <row r="397" spans="1:57" s="49" customFormat="1" ht="21.2" customHeight="1" x14ac:dyDescent="0.25">
      <c r="A397" s="48"/>
      <c r="B397" s="21">
        <v>319</v>
      </c>
      <c r="C397" s="44">
        <f t="shared" si="43"/>
        <v>43054</v>
      </c>
      <c r="D397" s="23"/>
      <c r="E397" s="24"/>
      <c r="F397" s="25"/>
      <c r="G397" s="26"/>
      <c r="H397" s="22" t="str">
        <f t="shared" si="40"/>
        <v/>
      </c>
      <c r="I397" s="45" t="str">
        <f>IF(K397&lt;&gt;FALSE,G397-PLANILHA!$D$6,"")</f>
        <v/>
      </c>
      <c r="J397" s="23"/>
      <c r="K397" s="49" t="b">
        <f t="shared" si="38"/>
        <v>0</v>
      </c>
      <c r="L397" s="65">
        <f t="shared" si="39"/>
        <v>43051</v>
      </c>
      <c r="M397" s="65">
        <f t="shared" si="41"/>
        <v>43057</v>
      </c>
      <c r="N397" s="55" t="str">
        <f t="shared" si="42"/>
        <v/>
      </c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</row>
    <row r="398" spans="1:57" s="49" customFormat="1" ht="21.2" customHeight="1" x14ac:dyDescent="0.25">
      <c r="A398" s="48"/>
      <c r="B398" s="21">
        <v>320</v>
      </c>
      <c r="C398" s="44">
        <f t="shared" si="43"/>
        <v>43055</v>
      </c>
      <c r="D398" s="23"/>
      <c r="E398" s="24"/>
      <c r="F398" s="25"/>
      <c r="G398" s="26"/>
      <c r="H398" s="22" t="str">
        <f t="shared" si="40"/>
        <v/>
      </c>
      <c r="I398" s="45" t="str">
        <f>IF(K398&lt;&gt;FALSE,G398-PLANILHA!$D$6,"")</f>
        <v/>
      </c>
      <c r="J398" s="23"/>
      <c r="K398" s="49" t="b">
        <f t="shared" si="38"/>
        <v>0</v>
      </c>
      <c r="L398" s="65">
        <f t="shared" si="39"/>
        <v>43051</v>
      </c>
      <c r="M398" s="65">
        <f t="shared" si="41"/>
        <v>43057</v>
      </c>
      <c r="N398" s="55" t="str">
        <f t="shared" si="42"/>
        <v/>
      </c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</row>
    <row r="399" spans="1:57" s="49" customFormat="1" ht="21.2" customHeight="1" x14ac:dyDescent="0.25">
      <c r="A399" s="48"/>
      <c r="B399" s="21">
        <v>321</v>
      </c>
      <c r="C399" s="44">
        <f t="shared" si="43"/>
        <v>43056</v>
      </c>
      <c r="D399" s="23"/>
      <c r="E399" s="24"/>
      <c r="F399" s="25"/>
      <c r="G399" s="26"/>
      <c r="H399" s="22" t="str">
        <f t="shared" si="40"/>
        <v/>
      </c>
      <c r="I399" s="45" t="str">
        <f>IF(K399&lt;&gt;FALSE,G399-PLANILHA!$D$6,"")</f>
        <v/>
      </c>
      <c r="J399" s="23"/>
      <c r="K399" s="49" t="b">
        <f t="shared" ref="K399:K443" si="44">IF(AND(ISNUMBER(C399),ISNUMBER(G399)),UPPER(TEXT(C399,"MMM/AA")),FALSE)</f>
        <v>0</v>
      </c>
      <c r="L399" s="65">
        <f t="shared" ref="L399:L443" si="45">DATE(YEAR(C399),MONTH(C399),DAY(C399)-WEEKDAY(C399)+1)</f>
        <v>43051</v>
      </c>
      <c r="M399" s="65">
        <f t="shared" si="41"/>
        <v>43057</v>
      </c>
      <c r="N399" s="55" t="str">
        <f t="shared" si="42"/>
        <v/>
      </c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</row>
    <row r="400" spans="1:57" s="49" customFormat="1" ht="21.2" customHeight="1" x14ac:dyDescent="0.25">
      <c r="A400" s="48"/>
      <c r="B400" s="21">
        <v>322</v>
      </c>
      <c r="C400" s="44">
        <f t="shared" si="43"/>
        <v>43057</v>
      </c>
      <c r="D400" s="23"/>
      <c r="E400" s="24"/>
      <c r="F400" s="25"/>
      <c r="G400" s="26"/>
      <c r="H400" s="22" t="str">
        <f t="shared" ref="H400:H438" si="46">IF(K400&lt;&gt;FALSE,G400-G399,"")</f>
        <v/>
      </c>
      <c r="I400" s="45" t="str">
        <f>IF(K400&lt;&gt;FALSE,G400-PLANILHA!$D$6,"")</f>
        <v/>
      </c>
      <c r="J400" s="23"/>
      <c r="K400" s="49" t="b">
        <f t="shared" si="44"/>
        <v>0</v>
      </c>
      <c r="L400" s="65">
        <f t="shared" si="45"/>
        <v>43051</v>
      </c>
      <c r="M400" s="65">
        <f t="shared" ref="M400:M443" si="47">L400+6</f>
        <v>43057</v>
      </c>
      <c r="N400" s="55" t="str">
        <f t="shared" ref="N400:N444" si="48">IF(K400&lt;&gt;FALSE,TEXT(L400,"DD/MMM")&amp;" a "&amp;TEXT(M400,"DD/MMM"),"")</f>
        <v/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</row>
    <row r="401" spans="1:57" s="49" customFormat="1" ht="21.2" customHeight="1" x14ac:dyDescent="0.25">
      <c r="A401" s="48"/>
      <c r="B401" s="21">
        <v>323</v>
      </c>
      <c r="C401" s="44">
        <f t="shared" ref="C401:C420" si="49">C400+1</f>
        <v>43058</v>
      </c>
      <c r="D401" s="23"/>
      <c r="E401" s="24"/>
      <c r="F401" s="25"/>
      <c r="G401" s="26"/>
      <c r="H401" s="22" t="str">
        <f t="shared" si="46"/>
        <v/>
      </c>
      <c r="I401" s="45" t="str">
        <f>IF(K401&lt;&gt;FALSE,G401-PLANILHA!$D$6,"")</f>
        <v/>
      </c>
      <c r="J401" s="23"/>
      <c r="K401" s="49" t="b">
        <f t="shared" si="44"/>
        <v>0</v>
      </c>
      <c r="L401" s="65">
        <f t="shared" si="45"/>
        <v>43058</v>
      </c>
      <c r="M401" s="65">
        <f t="shared" si="47"/>
        <v>43064</v>
      </c>
      <c r="N401" s="55" t="str">
        <f t="shared" si="48"/>
        <v/>
      </c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</row>
    <row r="402" spans="1:57" s="49" customFormat="1" ht="21.2" customHeight="1" x14ac:dyDescent="0.25">
      <c r="A402" s="48"/>
      <c r="B402" s="21">
        <v>324</v>
      </c>
      <c r="C402" s="44">
        <f t="shared" si="49"/>
        <v>43059</v>
      </c>
      <c r="D402" s="23"/>
      <c r="E402" s="24"/>
      <c r="F402" s="25"/>
      <c r="G402" s="26"/>
      <c r="H402" s="22" t="str">
        <f t="shared" si="46"/>
        <v/>
      </c>
      <c r="I402" s="45" t="str">
        <f>IF(K402&lt;&gt;FALSE,G402-PLANILHA!$D$6,"")</f>
        <v/>
      </c>
      <c r="J402" s="23"/>
      <c r="K402" s="49" t="b">
        <f t="shared" si="44"/>
        <v>0</v>
      </c>
      <c r="L402" s="65">
        <f t="shared" si="45"/>
        <v>43058</v>
      </c>
      <c r="M402" s="65">
        <f t="shared" si="47"/>
        <v>43064</v>
      </c>
      <c r="N402" s="55" t="str">
        <f t="shared" si="48"/>
        <v/>
      </c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</row>
    <row r="403" spans="1:57" s="49" customFormat="1" ht="21.2" customHeight="1" x14ac:dyDescent="0.25">
      <c r="A403" s="48"/>
      <c r="B403" s="21">
        <v>325</v>
      </c>
      <c r="C403" s="44">
        <f t="shared" si="49"/>
        <v>43060</v>
      </c>
      <c r="D403" s="23"/>
      <c r="E403" s="24"/>
      <c r="F403" s="25"/>
      <c r="G403" s="26"/>
      <c r="H403" s="22" t="str">
        <f t="shared" si="46"/>
        <v/>
      </c>
      <c r="I403" s="45" t="str">
        <f>IF(K403&lt;&gt;FALSE,G403-PLANILHA!$D$6,"")</f>
        <v/>
      </c>
      <c r="J403" s="23"/>
      <c r="K403" s="49" t="b">
        <f t="shared" si="44"/>
        <v>0</v>
      </c>
      <c r="L403" s="65">
        <f t="shared" si="45"/>
        <v>43058</v>
      </c>
      <c r="M403" s="65">
        <f t="shared" si="47"/>
        <v>43064</v>
      </c>
      <c r="N403" s="55" t="str">
        <f t="shared" si="48"/>
        <v/>
      </c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</row>
    <row r="404" spans="1:57" s="49" customFormat="1" ht="21.2" customHeight="1" x14ac:dyDescent="0.25">
      <c r="A404" s="48"/>
      <c r="B404" s="21">
        <v>326</v>
      </c>
      <c r="C404" s="44">
        <f t="shared" si="49"/>
        <v>43061</v>
      </c>
      <c r="D404" s="23"/>
      <c r="E404" s="24"/>
      <c r="F404" s="25"/>
      <c r="G404" s="26"/>
      <c r="H404" s="22" t="str">
        <f t="shared" si="46"/>
        <v/>
      </c>
      <c r="I404" s="45" t="str">
        <f>IF(K404&lt;&gt;FALSE,G404-PLANILHA!$D$6,"")</f>
        <v/>
      </c>
      <c r="J404" s="23"/>
      <c r="K404" s="49" t="b">
        <f t="shared" si="44"/>
        <v>0</v>
      </c>
      <c r="L404" s="65">
        <f t="shared" si="45"/>
        <v>43058</v>
      </c>
      <c r="M404" s="65">
        <f t="shared" si="47"/>
        <v>43064</v>
      </c>
      <c r="N404" s="55" t="str">
        <f t="shared" si="48"/>
        <v/>
      </c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</row>
    <row r="405" spans="1:57" s="49" customFormat="1" ht="21.2" customHeight="1" x14ac:dyDescent="0.25">
      <c r="A405" s="48"/>
      <c r="B405" s="21">
        <v>327</v>
      </c>
      <c r="C405" s="44">
        <f t="shared" si="49"/>
        <v>43062</v>
      </c>
      <c r="D405" s="23"/>
      <c r="E405" s="24"/>
      <c r="F405" s="25"/>
      <c r="G405" s="26"/>
      <c r="H405" s="22" t="str">
        <f t="shared" si="46"/>
        <v/>
      </c>
      <c r="I405" s="45" t="str">
        <f>IF(K405&lt;&gt;FALSE,G405-PLANILHA!$D$6,"")</f>
        <v/>
      </c>
      <c r="J405" s="23"/>
      <c r="K405" s="49" t="b">
        <f t="shared" si="44"/>
        <v>0</v>
      </c>
      <c r="L405" s="65">
        <f t="shared" si="45"/>
        <v>43058</v>
      </c>
      <c r="M405" s="65">
        <f t="shared" si="47"/>
        <v>43064</v>
      </c>
      <c r="N405" s="55" t="str">
        <f t="shared" si="48"/>
        <v/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</row>
    <row r="406" spans="1:57" s="49" customFormat="1" ht="21.2" customHeight="1" x14ac:dyDescent="0.25">
      <c r="A406" s="48"/>
      <c r="B406" s="21">
        <v>328</v>
      </c>
      <c r="C406" s="44">
        <f t="shared" si="49"/>
        <v>43063</v>
      </c>
      <c r="D406" s="23"/>
      <c r="E406" s="24"/>
      <c r="F406" s="25"/>
      <c r="G406" s="26"/>
      <c r="H406" s="22" t="str">
        <f t="shared" si="46"/>
        <v/>
      </c>
      <c r="I406" s="45" t="str">
        <f>IF(K406&lt;&gt;FALSE,G406-PLANILHA!$D$6,"")</f>
        <v/>
      </c>
      <c r="J406" s="23"/>
      <c r="K406" s="49" t="b">
        <f t="shared" si="44"/>
        <v>0</v>
      </c>
      <c r="L406" s="65">
        <f t="shared" si="45"/>
        <v>43058</v>
      </c>
      <c r="M406" s="65">
        <f t="shared" si="47"/>
        <v>43064</v>
      </c>
      <c r="N406" s="55" t="str">
        <f t="shared" si="48"/>
        <v/>
      </c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</row>
    <row r="407" spans="1:57" s="49" customFormat="1" ht="21.2" customHeight="1" x14ac:dyDescent="0.25">
      <c r="A407" s="48"/>
      <c r="B407" s="21">
        <v>329</v>
      </c>
      <c r="C407" s="44">
        <f t="shared" si="49"/>
        <v>43064</v>
      </c>
      <c r="D407" s="23"/>
      <c r="E407" s="24"/>
      <c r="F407" s="25"/>
      <c r="G407" s="26"/>
      <c r="H407" s="22" t="str">
        <f t="shared" si="46"/>
        <v/>
      </c>
      <c r="I407" s="45" t="str">
        <f>IF(K407&lt;&gt;FALSE,G407-PLANILHA!$D$6,"")</f>
        <v/>
      </c>
      <c r="J407" s="23"/>
      <c r="K407" s="49" t="b">
        <f t="shared" si="44"/>
        <v>0</v>
      </c>
      <c r="L407" s="65">
        <f t="shared" si="45"/>
        <v>43058</v>
      </c>
      <c r="M407" s="65">
        <f t="shared" si="47"/>
        <v>43064</v>
      </c>
      <c r="N407" s="55" t="str">
        <f t="shared" si="48"/>
        <v/>
      </c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</row>
    <row r="408" spans="1:57" s="49" customFormat="1" ht="21.2" customHeight="1" x14ac:dyDescent="0.25">
      <c r="A408" s="48"/>
      <c r="B408" s="21">
        <v>330</v>
      </c>
      <c r="C408" s="44">
        <f t="shared" si="49"/>
        <v>43065</v>
      </c>
      <c r="D408" s="23"/>
      <c r="E408" s="24"/>
      <c r="F408" s="25"/>
      <c r="G408" s="26"/>
      <c r="H408" s="22" t="str">
        <f t="shared" si="46"/>
        <v/>
      </c>
      <c r="I408" s="45" t="str">
        <f>IF(K408&lt;&gt;FALSE,G408-PLANILHA!$D$6,"")</f>
        <v/>
      </c>
      <c r="J408" s="23"/>
      <c r="K408" s="49" t="b">
        <f t="shared" si="44"/>
        <v>0</v>
      </c>
      <c r="L408" s="65">
        <f t="shared" si="45"/>
        <v>43065</v>
      </c>
      <c r="M408" s="65">
        <f t="shared" si="47"/>
        <v>43071</v>
      </c>
      <c r="N408" s="55" t="str">
        <f t="shared" si="48"/>
        <v/>
      </c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</row>
    <row r="409" spans="1:57" s="49" customFormat="1" ht="21.2" customHeight="1" x14ac:dyDescent="0.25">
      <c r="A409" s="48"/>
      <c r="B409" s="21">
        <v>331</v>
      </c>
      <c r="C409" s="44">
        <f t="shared" si="49"/>
        <v>43066</v>
      </c>
      <c r="D409" s="23"/>
      <c r="E409" s="24"/>
      <c r="F409" s="25"/>
      <c r="G409" s="26"/>
      <c r="H409" s="22" t="str">
        <f t="shared" si="46"/>
        <v/>
      </c>
      <c r="I409" s="45" t="str">
        <f>IF(K409&lt;&gt;FALSE,G409-PLANILHA!$D$6,"")</f>
        <v/>
      </c>
      <c r="J409" s="23"/>
      <c r="K409" s="49" t="b">
        <f t="shared" si="44"/>
        <v>0</v>
      </c>
      <c r="L409" s="65">
        <f t="shared" si="45"/>
        <v>43065</v>
      </c>
      <c r="M409" s="65">
        <f t="shared" si="47"/>
        <v>43071</v>
      </c>
      <c r="N409" s="55" t="str">
        <f t="shared" si="48"/>
        <v/>
      </c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</row>
    <row r="410" spans="1:57" s="49" customFormat="1" ht="21.2" customHeight="1" x14ac:dyDescent="0.25">
      <c r="A410" s="48"/>
      <c r="B410" s="21">
        <v>332</v>
      </c>
      <c r="C410" s="44">
        <f t="shared" si="49"/>
        <v>43067</v>
      </c>
      <c r="D410" s="23"/>
      <c r="E410" s="24"/>
      <c r="F410" s="25"/>
      <c r="G410" s="26"/>
      <c r="H410" s="22" t="str">
        <f t="shared" si="46"/>
        <v/>
      </c>
      <c r="I410" s="45" t="str">
        <f>IF(K410&lt;&gt;FALSE,G410-PLANILHA!$D$6,"")</f>
        <v/>
      </c>
      <c r="J410" s="23"/>
      <c r="K410" s="49" t="b">
        <f t="shared" si="44"/>
        <v>0</v>
      </c>
      <c r="L410" s="65">
        <f t="shared" si="45"/>
        <v>43065</v>
      </c>
      <c r="M410" s="65">
        <f t="shared" si="47"/>
        <v>43071</v>
      </c>
      <c r="N410" s="55" t="str">
        <f t="shared" si="48"/>
        <v/>
      </c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</row>
    <row r="411" spans="1:57" s="49" customFormat="1" ht="21.2" customHeight="1" x14ac:dyDescent="0.25">
      <c r="A411" s="48"/>
      <c r="B411" s="21">
        <v>333</v>
      </c>
      <c r="C411" s="44">
        <f t="shared" si="49"/>
        <v>43068</v>
      </c>
      <c r="D411" s="23"/>
      <c r="E411" s="24"/>
      <c r="F411" s="25"/>
      <c r="G411" s="26"/>
      <c r="H411" s="22" t="str">
        <f t="shared" si="46"/>
        <v/>
      </c>
      <c r="I411" s="45" t="str">
        <f>IF(K411&lt;&gt;FALSE,G411-PLANILHA!$D$6,"")</f>
        <v/>
      </c>
      <c r="J411" s="23"/>
      <c r="K411" s="49" t="b">
        <f t="shared" si="44"/>
        <v>0</v>
      </c>
      <c r="L411" s="65">
        <f t="shared" si="45"/>
        <v>43065</v>
      </c>
      <c r="M411" s="65">
        <f t="shared" si="47"/>
        <v>43071</v>
      </c>
      <c r="N411" s="55" t="str">
        <f t="shared" si="48"/>
        <v/>
      </c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</row>
    <row r="412" spans="1:57" s="49" customFormat="1" ht="21.2" customHeight="1" x14ac:dyDescent="0.25">
      <c r="A412" s="48"/>
      <c r="B412" s="21">
        <v>334</v>
      </c>
      <c r="C412" s="44">
        <f t="shared" si="49"/>
        <v>43069</v>
      </c>
      <c r="D412" s="23"/>
      <c r="E412" s="24"/>
      <c r="F412" s="25"/>
      <c r="G412" s="26"/>
      <c r="H412" s="22" t="str">
        <f t="shared" si="46"/>
        <v/>
      </c>
      <c r="I412" s="45" t="str">
        <f>IF(K412&lt;&gt;FALSE,G412-PLANILHA!$D$6,"")</f>
        <v/>
      </c>
      <c r="J412" s="23"/>
      <c r="K412" s="49" t="b">
        <f t="shared" si="44"/>
        <v>0</v>
      </c>
      <c r="L412" s="65">
        <f t="shared" si="45"/>
        <v>43065</v>
      </c>
      <c r="M412" s="65">
        <f t="shared" si="47"/>
        <v>43071</v>
      </c>
      <c r="N412" s="55" t="str">
        <f t="shared" si="48"/>
        <v/>
      </c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</row>
    <row r="413" spans="1:57" s="49" customFormat="1" ht="21.2" customHeight="1" x14ac:dyDescent="0.25">
      <c r="A413" s="48"/>
      <c r="B413" s="21">
        <v>335</v>
      </c>
      <c r="C413" s="44">
        <f t="shared" si="49"/>
        <v>43070</v>
      </c>
      <c r="D413" s="23"/>
      <c r="E413" s="24"/>
      <c r="F413" s="25"/>
      <c r="G413" s="26"/>
      <c r="H413" s="22" t="str">
        <f t="shared" si="46"/>
        <v/>
      </c>
      <c r="I413" s="45" t="str">
        <f>IF(K413&lt;&gt;FALSE,G413-PLANILHA!$D$6,"")</f>
        <v/>
      </c>
      <c r="J413" s="23"/>
      <c r="K413" s="49" t="b">
        <f t="shared" si="44"/>
        <v>0</v>
      </c>
      <c r="L413" s="65">
        <f t="shared" si="45"/>
        <v>43065</v>
      </c>
      <c r="M413" s="65">
        <f t="shared" si="47"/>
        <v>43071</v>
      </c>
      <c r="N413" s="55" t="str">
        <f t="shared" si="48"/>
        <v/>
      </c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</row>
    <row r="414" spans="1:57" s="49" customFormat="1" ht="21.2" customHeight="1" x14ac:dyDescent="0.25">
      <c r="A414" s="48"/>
      <c r="B414" s="21">
        <v>336</v>
      </c>
      <c r="C414" s="44">
        <f t="shared" si="49"/>
        <v>43071</v>
      </c>
      <c r="D414" s="23"/>
      <c r="E414" s="24"/>
      <c r="F414" s="25"/>
      <c r="G414" s="26"/>
      <c r="H414" s="22" t="str">
        <f t="shared" si="46"/>
        <v/>
      </c>
      <c r="I414" s="45" t="str">
        <f>IF(K414&lt;&gt;FALSE,G414-PLANILHA!$D$6,"")</f>
        <v/>
      </c>
      <c r="J414" s="23"/>
      <c r="K414" s="49" t="b">
        <f t="shared" si="44"/>
        <v>0</v>
      </c>
      <c r="L414" s="65">
        <f t="shared" si="45"/>
        <v>43065</v>
      </c>
      <c r="M414" s="65">
        <f t="shared" si="47"/>
        <v>43071</v>
      </c>
      <c r="N414" s="55" t="str">
        <f t="shared" si="48"/>
        <v/>
      </c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</row>
    <row r="415" spans="1:57" s="49" customFormat="1" ht="21.2" customHeight="1" x14ac:dyDescent="0.25">
      <c r="A415" s="48"/>
      <c r="B415" s="21">
        <v>337</v>
      </c>
      <c r="C415" s="44">
        <f t="shared" si="49"/>
        <v>43072</v>
      </c>
      <c r="D415" s="23"/>
      <c r="E415" s="24"/>
      <c r="F415" s="25"/>
      <c r="G415" s="26"/>
      <c r="H415" s="22" t="str">
        <f t="shared" si="46"/>
        <v/>
      </c>
      <c r="I415" s="45" t="str">
        <f>IF(K415&lt;&gt;FALSE,G415-PLANILHA!$D$6,"")</f>
        <v/>
      </c>
      <c r="J415" s="23"/>
      <c r="K415" s="49" t="b">
        <f t="shared" si="44"/>
        <v>0</v>
      </c>
      <c r="L415" s="65">
        <f t="shared" si="45"/>
        <v>43072</v>
      </c>
      <c r="M415" s="65">
        <f t="shared" si="47"/>
        <v>43078</v>
      </c>
      <c r="N415" s="55" t="str">
        <f t="shared" si="48"/>
        <v/>
      </c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</row>
    <row r="416" spans="1:57" s="49" customFormat="1" ht="21.2" customHeight="1" x14ac:dyDescent="0.25">
      <c r="A416" s="48"/>
      <c r="B416" s="21">
        <v>338</v>
      </c>
      <c r="C416" s="44">
        <f t="shared" si="49"/>
        <v>43073</v>
      </c>
      <c r="D416" s="23"/>
      <c r="E416" s="24"/>
      <c r="F416" s="25"/>
      <c r="G416" s="26"/>
      <c r="H416" s="22" t="str">
        <f t="shared" si="46"/>
        <v/>
      </c>
      <c r="I416" s="45" t="str">
        <f>IF(K416&lt;&gt;FALSE,G416-PLANILHA!$D$6,"")</f>
        <v/>
      </c>
      <c r="J416" s="23"/>
      <c r="K416" s="49" t="b">
        <f t="shared" si="44"/>
        <v>0</v>
      </c>
      <c r="L416" s="65">
        <f t="shared" si="45"/>
        <v>43072</v>
      </c>
      <c r="M416" s="65">
        <f t="shared" si="47"/>
        <v>43078</v>
      </c>
      <c r="N416" s="55" t="str">
        <f t="shared" si="48"/>
        <v/>
      </c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</row>
    <row r="417" spans="1:57" s="49" customFormat="1" ht="21.2" customHeight="1" x14ac:dyDescent="0.25">
      <c r="A417" s="48"/>
      <c r="B417" s="21">
        <v>339</v>
      </c>
      <c r="C417" s="44">
        <f t="shared" si="49"/>
        <v>43074</v>
      </c>
      <c r="D417" s="23"/>
      <c r="E417" s="24"/>
      <c r="F417" s="25"/>
      <c r="G417" s="26"/>
      <c r="H417" s="22" t="str">
        <f t="shared" si="46"/>
        <v/>
      </c>
      <c r="I417" s="45" t="str">
        <f>IF(K417&lt;&gt;FALSE,G417-PLANILHA!$D$6,"")</f>
        <v/>
      </c>
      <c r="J417" s="23"/>
      <c r="K417" s="49" t="b">
        <f t="shared" si="44"/>
        <v>0</v>
      </c>
      <c r="L417" s="65">
        <f t="shared" si="45"/>
        <v>43072</v>
      </c>
      <c r="M417" s="65">
        <f t="shared" si="47"/>
        <v>43078</v>
      </c>
      <c r="N417" s="55" t="str">
        <f t="shared" si="48"/>
        <v/>
      </c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</row>
    <row r="418" spans="1:57" s="49" customFormat="1" ht="21.2" customHeight="1" x14ac:dyDescent="0.25">
      <c r="A418" s="48"/>
      <c r="B418" s="21">
        <v>340</v>
      </c>
      <c r="C418" s="44">
        <f t="shared" si="49"/>
        <v>43075</v>
      </c>
      <c r="D418" s="23"/>
      <c r="E418" s="24"/>
      <c r="F418" s="25"/>
      <c r="G418" s="26"/>
      <c r="H418" s="22" t="str">
        <f t="shared" si="46"/>
        <v/>
      </c>
      <c r="I418" s="45" t="str">
        <f>IF(K418&lt;&gt;FALSE,G418-PLANILHA!$D$6,"")</f>
        <v/>
      </c>
      <c r="J418" s="23"/>
      <c r="K418" s="49" t="b">
        <f t="shared" si="44"/>
        <v>0</v>
      </c>
      <c r="L418" s="65">
        <f t="shared" si="45"/>
        <v>43072</v>
      </c>
      <c r="M418" s="65">
        <f t="shared" si="47"/>
        <v>43078</v>
      </c>
      <c r="N418" s="55" t="str">
        <f t="shared" si="48"/>
        <v/>
      </c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</row>
    <row r="419" spans="1:57" s="49" customFormat="1" ht="21.2" customHeight="1" x14ac:dyDescent="0.25">
      <c r="A419" s="48"/>
      <c r="B419" s="21">
        <v>341</v>
      </c>
      <c r="C419" s="44">
        <f t="shared" si="49"/>
        <v>43076</v>
      </c>
      <c r="D419" s="23"/>
      <c r="E419" s="24"/>
      <c r="F419" s="25"/>
      <c r="G419" s="26"/>
      <c r="H419" s="22" t="str">
        <f t="shared" si="46"/>
        <v/>
      </c>
      <c r="I419" s="45" t="str">
        <f>IF(K419&lt;&gt;FALSE,G419-PLANILHA!$D$6,"")</f>
        <v/>
      </c>
      <c r="J419" s="23"/>
      <c r="K419" s="49" t="b">
        <f t="shared" si="44"/>
        <v>0</v>
      </c>
      <c r="L419" s="65">
        <f t="shared" si="45"/>
        <v>43072</v>
      </c>
      <c r="M419" s="65">
        <f t="shared" si="47"/>
        <v>43078</v>
      </c>
      <c r="N419" s="55" t="str">
        <f t="shared" si="48"/>
        <v/>
      </c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</row>
    <row r="420" spans="1:57" s="49" customFormat="1" ht="21.2" customHeight="1" x14ac:dyDescent="0.25">
      <c r="A420" s="48"/>
      <c r="B420" s="21">
        <v>342</v>
      </c>
      <c r="C420" s="44">
        <f t="shared" si="49"/>
        <v>43077</v>
      </c>
      <c r="D420" s="23"/>
      <c r="E420" s="24"/>
      <c r="F420" s="25"/>
      <c r="G420" s="26"/>
      <c r="H420" s="22" t="str">
        <f t="shared" si="46"/>
        <v/>
      </c>
      <c r="I420" s="45" t="str">
        <f>IF(K420&lt;&gt;FALSE,G420-PLANILHA!$D$6,"")</f>
        <v/>
      </c>
      <c r="J420" s="23"/>
      <c r="K420" s="49" t="b">
        <f t="shared" si="44"/>
        <v>0</v>
      </c>
      <c r="L420" s="65">
        <f t="shared" si="45"/>
        <v>43072</v>
      </c>
      <c r="M420" s="65">
        <f t="shared" si="47"/>
        <v>43078</v>
      </c>
      <c r="N420" s="55" t="str">
        <f t="shared" si="48"/>
        <v/>
      </c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</row>
    <row r="421" spans="1:57" s="49" customFormat="1" ht="21.2" customHeight="1" x14ac:dyDescent="0.25">
      <c r="A421" s="48"/>
      <c r="B421" s="21">
        <v>343</v>
      </c>
      <c r="C421" s="44">
        <f t="shared" ref="C421:C443" si="50">C420+1</f>
        <v>43078</v>
      </c>
      <c r="D421" s="23"/>
      <c r="E421" s="24"/>
      <c r="F421" s="25"/>
      <c r="G421" s="26"/>
      <c r="H421" s="22" t="str">
        <f t="shared" si="46"/>
        <v/>
      </c>
      <c r="I421" s="45" t="str">
        <f>IF(K421&lt;&gt;FALSE,G421-PLANILHA!$D$6,"")</f>
        <v/>
      </c>
      <c r="J421" s="23"/>
      <c r="K421" s="49" t="b">
        <f t="shared" si="44"/>
        <v>0</v>
      </c>
      <c r="L421" s="65">
        <f t="shared" si="45"/>
        <v>43072</v>
      </c>
      <c r="M421" s="65">
        <f t="shared" si="47"/>
        <v>43078</v>
      </c>
      <c r="N421" s="55" t="str">
        <f t="shared" si="48"/>
        <v/>
      </c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</row>
    <row r="422" spans="1:57" s="49" customFormat="1" ht="21.2" customHeight="1" x14ac:dyDescent="0.25">
      <c r="A422" s="48"/>
      <c r="B422" s="21">
        <v>344</v>
      </c>
      <c r="C422" s="44">
        <f t="shared" si="50"/>
        <v>43079</v>
      </c>
      <c r="D422" s="23"/>
      <c r="E422" s="24"/>
      <c r="F422" s="25"/>
      <c r="G422" s="26"/>
      <c r="H422" s="22" t="str">
        <f t="shared" si="46"/>
        <v/>
      </c>
      <c r="I422" s="45" t="str">
        <f>IF(K422&lt;&gt;FALSE,G422-PLANILHA!$D$6,"")</f>
        <v/>
      </c>
      <c r="J422" s="23"/>
      <c r="K422" s="49" t="b">
        <f t="shared" si="44"/>
        <v>0</v>
      </c>
      <c r="L422" s="65">
        <f t="shared" si="45"/>
        <v>43079</v>
      </c>
      <c r="M422" s="65">
        <f t="shared" si="47"/>
        <v>43085</v>
      </c>
      <c r="N422" s="55" t="str">
        <f t="shared" si="48"/>
        <v/>
      </c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</row>
    <row r="423" spans="1:57" s="49" customFormat="1" ht="21.2" customHeight="1" x14ac:dyDescent="0.25">
      <c r="A423" s="48"/>
      <c r="B423" s="21">
        <v>345</v>
      </c>
      <c r="C423" s="44">
        <f t="shared" si="50"/>
        <v>43080</v>
      </c>
      <c r="D423" s="23"/>
      <c r="E423" s="24"/>
      <c r="F423" s="25"/>
      <c r="G423" s="26"/>
      <c r="H423" s="22" t="str">
        <f t="shared" si="46"/>
        <v/>
      </c>
      <c r="I423" s="45" t="str">
        <f>IF(K423&lt;&gt;FALSE,G423-PLANILHA!$D$6,"")</f>
        <v/>
      </c>
      <c r="J423" s="23"/>
      <c r="K423" s="49" t="b">
        <f t="shared" si="44"/>
        <v>0</v>
      </c>
      <c r="L423" s="65">
        <f t="shared" si="45"/>
        <v>43079</v>
      </c>
      <c r="M423" s="65">
        <f t="shared" si="47"/>
        <v>43085</v>
      </c>
      <c r="N423" s="55" t="str">
        <f t="shared" si="48"/>
        <v/>
      </c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</row>
    <row r="424" spans="1:57" s="49" customFormat="1" ht="21.2" customHeight="1" x14ac:dyDescent="0.25">
      <c r="A424" s="48"/>
      <c r="B424" s="21">
        <v>346</v>
      </c>
      <c r="C424" s="44">
        <f t="shared" si="50"/>
        <v>43081</v>
      </c>
      <c r="D424" s="23"/>
      <c r="E424" s="24"/>
      <c r="F424" s="25"/>
      <c r="G424" s="26"/>
      <c r="H424" s="22" t="str">
        <f t="shared" si="46"/>
        <v/>
      </c>
      <c r="I424" s="45" t="str">
        <f>IF(K424&lt;&gt;FALSE,G424-PLANILHA!$D$6,"")</f>
        <v/>
      </c>
      <c r="J424" s="23"/>
      <c r="K424" s="49" t="b">
        <f t="shared" si="44"/>
        <v>0</v>
      </c>
      <c r="L424" s="65">
        <f t="shared" si="45"/>
        <v>43079</v>
      </c>
      <c r="M424" s="65">
        <f t="shared" si="47"/>
        <v>43085</v>
      </c>
      <c r="N424" s="55" t="str">
        <f t="shared" si="48"/>
        <v/>
      </c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</row>
    <row r="425" spans="1:57" s="49" customFormat="1" ht="21.2" customHeight="1" x14ac:dyDescent="0.25">
      <c r="A425" s="48"/>
      <c r="B425" s="21">
        <v>347</v>
      </c>
      <c r="C425" s="44">
        <f t="shared" si="50"/>
        <v>43082</v>
      </c>
      <c r="D425" s="23"/>
      <c r="E425" s="24"/>
      <c r="F425" s="25"/>
      <c r="G425" s="26"/>
      <c r="H425" s="22" t="str">
        <f t="shared" si="46"/>
        <v/>
      </c>
      <c r="I425" s="45" t="str">
        <f>IF(K425&lt;&gt;FALSE,G425-PLANILHA!$D$6,"")</f>
        <v/>
      </c>
      <c r="J425" s="23"/>
      <c r="K425" s="49" t="b">
        <f t="shared" si="44"/>
        <v>0</v>
      </c>
      <c r="L425" s="65">
        <f t="shared" si="45"/>
        <v>43079</v>
      </c>
      <c r="M425" s="65">
        <f t="shared" si="47"/>
        <v>43085</v>
      </c>
      <c r="N425" s="55" t="str">
        <f t="shared" si="48"/>
        <v/>
      </c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</row>
    <row r="426" spans="1:57" s="49" customFormat="1" ht="21.2" customHeight="1" x14ac:dyDescent="0.25">
      <c r="A426" s="48"/>
      <c r="B426" s="21">
        <v>348</v>
      </c>
      <c r="C426" s="44">
        <f t="shared" si="50"/>
        <v>43083</v>
      </c>
      <c r="D426" s="23"/>
      <c r="E426" s="24"/>
      <c r="F426" s="25"/>
      <c r="G426" s="26"/>
      <c r="H426" s="22" t="str">
        <f t="shared" si="46"/>
        <v/>
      </c>
      <c r="I426" s="45" t="str">
        <f>IF(K426&lt;&gt;FALSE,G426-PLANILHA!$D$6,"")</f>
        <v/>
      </c>
      <c r="J426" s="23"/>
      <c r="K426" s="49" t="b">
        <f t="shared" si="44"/>
        <v>0</v>
      </c>
      <c r="L426" s="65">
        <f t="shared" si="45"/>
        <v>43079</v>
      </c>
      <c r="M426" s="65">
        <f t="shared" si="47"/>
        <v>43085</v>
      </c>
      <c r="N426" s="55" t="str">
        <f t="shared" si="48"/>
        <v/>
      </c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</row>
    <row r="427" spans="1:57" s="49" customFormat="1" ht="21.2" customHeight="1" x14ac:dyDescent="0.25">
      <c r="A427" s="48"/>
      <c r="B427" s="21">
        <v>349</v>
      </c>
      <c r="C427" s="44">
        <f t="shared" si="50"/>
        <v>43084</v>
      </c>
      <c r="D427" s="23"/>
      <c r="E427" s="24"/>
      <c r="F427" s="25"/>
      <c r="G427" s="26"/>
      <c r="H427" s="22" t="str">
        <f t="shared" si="46"/>
        <v/>
      </c>
      <c r="I427" s="45" t="str">
        <f>IF(K427&lt;&gt;FALSE,G427-PLANILHA!$D$6,"")</f>
        <v/>
      </c>
      <c r="J427" s="23"/>
      <c r="K427" s="49" t="b">
        <f t="shared" si="44"/>
        <v>0</v>
      </c>
      <c r="L427" s="65">
        <f t="shared" si="45"/>
        <v>43079</v>
      </c>
      <c r="M427" s="65">
        <f t="shared" si="47"/>
        <v>43085</v>
      </c>
      <c r="N427" s="55" t="str">
        <f t="shared" si="48"/>
        <v/>
      </c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</row>
    <row r="428" spans="1:57" s="49" customFormat="1" ht="21.2" customHeight="1" x14ac:dyDescent="0.25">
      <c r="A428" s="48"/>
      <c r="B428" s="21">
        <v>350</v>
      </c>
      <c r="C428" s="44">
        <f t="shared" si="50"/>
        <v>43085</v>
      </c>
      <c r="D428" s="23"/>
      <c r="E428" s="24"/>
      <c r="F428" s="25"/>
      <c r="G428" s="26"/>
      <c r="H428" s="22" t="str">
        <f t="shared" si="46"/>
        <v/>
      </c>
      <c r="I428" s="45" t="str">
        <f>IF(K428&lt;&gt;FALSE,G428-PLANILHA!$D$6,"")</f>
        <v/>
      </c>
      <c r="J428" s="23"/>
      <c r="K428" s="49" t="b">
        <f t="shared" si="44"/>
        <v>0</v>
      </c>
      <c r="L428" s="65">
        <f t="shared" si="45"/>
        <v>43079</v>
      </c>
      <c r="M428" s="65">
        <f t="shared" si="47"/>
        <v>43085</v>
      </c>
      <c r="N428" s="55" t="str">
        <f t="shared" si="48"/>
        <v/>
      </c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</row>
    <row r="429" spans="1:57" s="49" customFormat="1" ht="21.2" customHeight="1" x14ac:dyDescent="0.25">
      <c r="A429" s="48"/>
      <c r="B429" s="21">
        <v>351</v>
      </c>
      <c r="C429" s="44">
        <f t="shared" si="50"/>
        <v>43086</v>
      </c>
      <c r="D429" s="23"/>
      <c r="E429" s="24"/>
      <c r="F429" s="25"/>
      <c r="G429" s="26"/>
      <c r="H429" s="22" t="str">
        <f t="shared" si="46"/>
        <v/>
      </c>
      <c r="I429" s="45" t="str">
        <f>IF(K429&lt;&gt;FALSE,G429-PLANILHA!$D$6,"")</f>
        <v/>
      </c>
      <c r="J429" s="23"/>
      <c r="K429" s="49" t="b">
        <f t="shared" si="44"/>
        <v>0</v>
      </c>
      <c r="L429" s="65">
        <f t="shared" si="45"/>
        <v>43086</v>
      </c>
      <c r="M429" s="65">
        <f t="shared" si="47"/>
        <v>43092</v>
      </c>
      <c r="N429" s="55" t="str">
        <f t="shared" si="48"/>
        <v/>
      </c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</row>
    <row r="430" spans="1:57" s="49" customFormat="1" ht="21.2" customHeight="1" x14ac:dyDescent="0.25">
      <c r="A430" s="48"/>
      <c r="B430" s="21">
        <v>352</v>
      </c>
      <c r="C430" s="44">
        <f t="shared" si="50"/>
        <v>43087</v>
      </c>
      <c r="D430" s="23"/>
      <c r="E430" s="24"/>
      <c r="F430" s="25"/>
      <c r="G430" s="26"/>
      <c r="H430" s="22" t="str">
        <f t="shared" si="46"/>
        <v/>
      </c>
      <c r="I430" s="45" t="str">
        <f>IF(K430&lt;&gt;FALSE,G430-PLANILHA!$D$6,"")</f>
        <v/>
      </c>
      <c r="J430" s="23"/>
      <c r="K430" s="49" t="b">
        <f t="shared" si="44"/>
        <v>0</v>
      </c>
      <c r="L430" s="65">
        <f t="shared" si="45"/>
        <v>43086</v>
      </c>
      <c r="M430" s="65">
        <f t="shared" si="47"/>
        <v>43092</v>
      </c>
      <c r="N430" s="55" t="str">
        <f t="shared" si="48"/>
        <v/>
      </c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</row>
    <row r="431" spans="1:57" s="49" customFormat="1" ht="21.2" customHeight="1" x14ac:dyDescent="0.25">
      <c r="A431" s="48"/>
      <c r="B431" s="21">
        <v>353</v>
      </c>
      <c r="C431" s="44">
        <f t="shared" si="50"/>
        <v>43088</v>
      </c>
      <c r="D431" s="23"/>
      <c r="E431" s="24"/>
      <c r="F431" s="25"/>
      <c r="G431" s="26"/>
      <c r="H431" s="22" t="str">
        <f t="shared" si="46"/>
        <v/>
      </c>
      <c r="I431" s="45" t="str">
        <f>IF(K431&lt;&gt;FALSE,G431-PLANILHA!$D$6,"")</f>
        <v/>
      </c>
      <c r="J431" s="23"/>
      <c r="K431" s="49" t="b">
        <f t="shared" si="44"/>
        <v>0</v>
      </c>
      <c r="L431" s="65">
        <f t="shared" si="45"/>
        <v>43086</v>
      </c>
      <c r="M431" s="65">
        <f t="shared" si="47"/>
        <v>43092</v>
      </c>
      <c r="N431" s="55" t="str">
        <f t="shared" si="48"/>
        <v/>
      </c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</row>
    <row r="432" spans="1:57" s="49" customFormat="1" ht="21.2" customHeight="1" x14ac:dyDescent="0.25">
      <c r="A432" s="48"/>
      <c r="B432" s="21">
        <v>354</v>
      </c>
      <c r="C432" s="44">
        <f t="shared" si="50"/>
        <v>43089</v>
      </c>
      <c r="D432" s="23"/>
      <c r="E432" s="24"/>
      <c r="F432" s="25"/>
      <c r="G432" s="26"/>
      <c r="H432" s="22" t="str">
        <f t="shared" si="46"/>
        <v/>
      </c>
      <c r="I432" s="45" t="str">
        <f>IF(K432&lt;&gt;FALSE,G432-PLANILHA!$D$6,"")</f>
        <v/>
      </c>
      <c r="J432" s="23"/>
      <c r="K432" s="49" t="b">
        <f t="shared" si="44"/>
        <v>0</v>
      </c>
      <c r="L432" s="65">
        <f t="shared" si="45"/>
        <v>43086</v>
      </c>
      <c r="M432" s="65">
        <f t="shared" si="47"/>
        <v>43092</v>
      </c>
      <c r="N432" s="55" t="str">
        <f t="shared" si="48"/>
        <v/>
      </c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</row>
    <row r="433" spans="1:57" s="49" customFormat="1" ht="21.2" customHeight="1" x14ac:dyDescent="0.25">
      <c r="A433" s="48"/>
      <c r="B433" s="21">
        <v>355</v>
      </c>
      <c r="C433" s="44">
        <f t="shared" si="50"/>
        <v>43090</v>
      </c>
      <c r="D433" s="23"/>
      <c r="E433" s="24"/>
      <c r="F433" s="25"/>
      <c r="G433" s="26"/>
      <c r="H433" s="22" t="str">
        <f t="shared" si="46"/>
        <v/>
      </c>
      <c r="I433" s="45" t="str">
        <f>IF(K433&lt;&gt;FALSE,G433-PLANILHA!$D$6,"")</f>
        <v/>
      </c>
      <c r="J433" s="23"/>
      <c r="K433" s="49" t="b">
        <f t="shared" si="44"/>
        <v>0</v>
      </c>
      <c r="L433" s="65">
        <f t="shared" si="45"/>
        <v>43086</v>
      </c>
      <c r="M433" s="65">
        <f t="shared" si="47"/>
        <v>43092</v>
      </c>
      <c r="N433" s="55" t="str">
        <f t="shared" si="48"/>
        <v/>
      </c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</row>
    <row r="434" spans="1:57" s="49" customFormat="1" ht="21.2" customHeight="1" x14ac:dyDescent="0.25">
      <c r="A434" s="48"/>
      <c r="B434" s="21">
        <v>356</v>
      </c>
      <c r="C434" s="44">
        <f t="shared" si="50"/>
        <v>43091</v>
      </c>
      <c r="D434" s="23"/>
      <c r="E434" s="24"/>
      <c r="F434" s="25"/>
      <c r="G434" s="26"/>
      <c r="H434" s="22" t="str">
        <f t="shared" si="46"/>
        <v/>
      </c>
      <c r="I434" s="45" t="str">
        <f>IF(K434&lt;&gt;FALSE,G434-PLANILHA!$D$6,"")</f>
        <v/>
      </c>
      <c r="J434" s="23"/>
      <c r="K434" s="49" t="b">
        <f t="shared" si="44"/>
        <v>0</v>
      </c>
      <c r="L434" s="65">
        <f t="shared" si="45"/>
        <v>43086</v>
      </c>
      <c r="M434" s="65">
        <f t="shared" si="47"/>
        <v>43092</v>
      </c>
      <c r="N434" s="55" t="str">
        <f t="shared" si="48"/>
        <v/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</row>
    <row r="435" spans="1:57" s="49" customFormat="1" ht="21.2" customHeight="1" x14ac:dyDescent="0.25">
      <c r="A435" s="48"/>
      <c r="B435" s="21">
        <v>357</v>
      </c>
      <c r="C435" s="44">
        <f t="shared" si="50"/>
        <v>43092</v>
      </c>
      <c r="D435" s="23"/>
      <c r="E435" s="24"/>
      <c r="F435" s="25"/>
      <c r="G435" s="26"/>
      <c r="H435" s="22" t="str">
        <f t="shared" si="46"/>
        <v/>
      </c>
      <c r="I435" s="45" t="str">
        <f>IF(K435&lt;&gt;FALSE,G435-PLANILHA!$D$6,"")</f>
        <v/>
      </c>
      <c r="J435" s="23"/>
      <c r="K435" s="49" t="b">
        <f t="shared" si="44"/>
        <v>0</v>
      </c>
      <c r="L435" s="65">
        <f t="shared" si="45"/>
        <v>43086</v>
      </c>
      <c r="M435" s="65">
        <f t="shared" si="47"/>
        <v>43092</v>
      </c>
      <c r="N435" s="55" t="str">
        <f t="shared" si="48"/>
        <v/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</row>
    <row r="436" spans="1:57" s="49" customFormat="1" ht="21.2" customHeight="1" x14ac:dyDescent="0.25">
      <c r="A436" s="48"/>
      <c r="B436" s="21">
        <v>358</v>
      </c>
      <c r="C436" s="44">
        <f t="shared" si="50"/>
        <v>43093</v>
      </c>
      <c r="D436" s="23"/>
      <c r="E436" s="24"/>
      <c r="F436" s="25"/>
      <c r="G436" s="26"/>
      <c r="H436" s="22" t="str">
        <f t="shared" si="46"/>
        <v/>
      </c>
      <c r="I436" s="45" t="str">
        <f>IF(K436&lt;&gt;FALSE,G436-PLANILHA!$D$6,"")</f>
        <v/>
      </c>
      <c r="J436" s="23"/>
      <c r="K436" s="49" t="b">
        <f t="shared" si="44"/>
        <v>0</v>
      </c>
      <c r="L436" s="65">
        <f t="shared" si="45"/>
        <v>43093</v>
      </c>
      <c r="M436" s="65">
        <f t="shared" si="47"/>
        <v>43099</v>
      </c>
      <c r="N436" s="55" t="str">
        <f t="shared" si="48"/>
        <v/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</row>
    <row r="437" spans="1:57" s="49" customFormat="1" ht="21.2" customHeight="1" x14ac:dyDescent="0.25">
      <c r="A437" s="48"/>
      <c r="B437" s="21">
        <v>359</v>
      </c>
      <c r="C437" s="44">
        <f t="shared" si="50"/>
        <v>43094</v>
      </c>
      <c r="D437" s="23"/>
      <c r="E437" s="24"/>
      <c r="F437" s="25"/>
      <c r="G437" s="26"/>
      <c r="H437" s="22" t="str">
        <f t="shared" si="46"/>
        <v/>
      </c>
      <c r="I437" s="45" t="str">
        <f>IF(K437&lt;&gt;FALSE,G437-PLANILHA!$D$6,"")</f>
        <v/>
      </c>
      <c r="J437" s="23"/>
      <c r="K437" s="49" t="b">
        <f t="shared" si="44"/>
        <v>0</v>
      </c>
      <c r="L437" s="65">
        <f t="shared" si="45"/>
        <v>43093</v>
      </c>
      <c r="M437" s="65">
        <f t="shared" si="47"/>
        <v>43099</v>
      </c>
      <c r="N437" s="55" t="str">
        <f t="shared" si="48"/>
        <v/>
      </c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</row>
    <row r="438" spans="1:57" s="49" customFormat="1" ht="21.2" customHeight="1" x14ac:dyDescent="0.25">
      <c r="A438" s="48"/>
      <c r="B438" s="21">
        <v>360</v>
      </c>
      <c r="C438" s="44">
        <f t="shared" si="50"/>
        <v>43095</v>
      </c>
      <c r="D438" s="23"/>
      <c r="E438" s="24"/>
      <c r="F438" s="25"/>
      <c r="G438" s="26"/>
      <c r="H438" s="22" t="str">
        <f t="shared" si="46"/>
        <v/>
      </c>
      <c r="I438" s="45" t="str">
        <f>IF(K438&lt;&gt;FALSE,G438-PLANILHA!$D$6,"")</f>
        <v/>
      </c>
      <c r="J438" s="23"/>
      <c r="K438" s="49" t="b">
        <f t="shared" si="44"/>
        <v>0</v>
      </c>
      <c r="L438" s="65">
        <f t="shared" si="45"/>
        <v>43093</v>
      </c>
      <c r="M438" s="65">
        <f t="shared" si="47"/>
        <v>43099</v>
      </c>
      <c r="N438" s="55" t="str">
        <f t="shared" ref="N438:N443" si="51">IF(K438&lt;&gt;FALSE,TEXT(L438,"DD/MMM")&amp;" a "&amp;TEXT(M438,"DD/MMM"),"")</f>
        <v/>
      </c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</row>
    <row r="439" spans="1:57" s="49" customFormat="1" ht="21.2" customHeight="1" x14ac:dyDescent="0.25">
      <c r="A439" s="48"/>
      <c r="B439" s="21">
        <v>361</v>
      </c>
      <c r="C439" s="44">
        <f t="shared" si="50"/>
        <v>43096</v>
      </c>
      <c r="D439" s="23"/>
      <c r="E439" s="24"/>
      <c r="F439" s="25"/>
      <c r="G439" s="26"/>
      <c r="H439" s="22" t="str">
        <f t="shared" ref="H439:H443" si="52">IF(K439&lt;&gt;FALSE,G439-G438,"")</f>
        <v/>
      </c>
      <c r="I439" s="45" t="str">
        <f>IF(K439&lt;&gt;FALSE,G439-PLANILHA!$D$6,"")</f>
        <v/>
      </c>
      <c r="J439" s="23"/>
      <c r="K439" s="49" t="b">
        <f t="shared" si="44"/>
        <v>0</v>
      </c>
      <c r="L439" s="65">
        <f t="shared" si="45"/>
        <v>43093</v>
      </c>
      <c r="M439" s="65">
        <f t="shared" si="47"/>
        <v>43099</v>
      </c>
      <c r="N439" s="55" t="str">
        <f t="shared" si="51"/>
        <v/>
      </c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</row>
    <row r="440" spans="1:57" s="49" customFormat="1" ht="21.2" customHeight="1" x14ac:dyDescent="0.25">
      <c r="A440" s="48"/>
      <c r="B440" s="21">
        <v>362</v>
      </c>
      <c r="C440" s="44">
        <f t="shared" si="50"/>
        <v>43097</v>
      </c>
      <c r="D440" s="23"/>
      <c r="E440" s="24"/>
      <c r="F440" s="25"/>
      <c r="G440" s="26"/>
      <c r="H440" s="22" t="str">
        <f t="shared" si="52"/>
        <v/>
      </c>
      <c r="I440" s="45" t="str">
        <f>IF(K440&lt;&gt;FALSE,G440-PLANILHA!$D$6,"")</f>
        <v/>
      </c>
      <c r="J440" s="23"/>
      <c r="K440" s="49" t="b">
        <f t="shared" si="44"/>
        <v>0</v>
      </c>
      <c r="L440" s="65">
        <f t="shared" si="45"/>
        <v>43093</v>
      </c>
      <c r="M440" s="65">
        <f t="shared" si="47"/>
        <v>43099</v>
      </c>
      <c r="N440" s="55" t="str">
        <f t="shared" si="51"/>
        <v/>
      </c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</row>
    <row r="441" spans="1:57" s="49" customFormat="1" ht="21.2" customHeight="1" x14ac:dyDescent="0.25">
      <c r="A441" s="48"/>
      <c r="B441" s="21">
        <v>363</v>
      </c>
      <c r="C441" s="44">
        <f t="shared" si="50"/>
        <v>43098</v>
      </c>
      <c r="D441" s="23"/>
      <c r="E441" s="24"/>
      <c r="F441" s="25"/>
      <c r="G441" s="26"/>
      <c r="H441" s="22" t="str">
        <f t="shared" si="52"/>
        <v/>
      </c>
      <c r="I441" s="45" t="str">
        <f>IF(K441&lt;&gt;FALSE,G441-PLANILHA!$D$6,"")</f>
        <v/>
      </c>
      <c r="J441" s="23"/>
      <c r="K441" s="49" t="b">
        <f t="shared" si="44"/>
        <v>0</v>
      </c>
      <c r="L441" s="65">
        <f t="shared" si="45"/>
        <v>43093</v>
      </c>
      <c r="M441" s="65">
        <f t="shared" si="47"/>
        <v>43099</v>
      </c>
      <c r="N441" s="55" t="str">
        <f t="shared" si="51"/>
        <v/>
      </c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</row>
    <row r="442" spans="1:57" s="49" customFormat="1" ht="21.2" customHeight="1" x14ac:dyDescent="0.25">
      <c r="A442" s="48"/>
      <c r="B442" s="21">
        <v>364</v>
      </c>
      <c r="C442" s="44">
        <f t="shared" si="50"/>
        <v>43099</v>
      </c>
      <c r="D442" s="23"/>
      <c r="E442" s="24"/>
      <c r="F442" s="25"/>
      <c r="G442" s="26"/>
      <c r="H442" s="22" t="str">
        <f t="shared" si="52"/>
        <v/>
      </c>
      <c r="I442" s="45" t="str">
        <f>IF(K442&lt;&gt;FALSE,G442-PLANILHA!$D$6,"")</f>
        <v/>
      </c>
      <c r="J442" s="23"/>
      <c r="K442" s="49" t="b">
        <f t="shared" si="44"/>
        <v>0</v>
      </c>
      <c r="L442" s="65">
        <f t="shared" si="45"/>
        <v>43093</v>
      </c>
      <c r="M442" s="65">
        <f t="shared" si="47"/>
        <v>43099</v>
      </c>
      <c r="N442" s="55" t="str">
        <f t="shared" si="51"/>
        <v/>
      </c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</row>
    <row r="443" spans="1:57" s="49" customFormat="1" ht="21.2" customHeight="1" x14ac:dyDescent="0.25">
      <c r="A443" s="48"/>
      <c r="B443" s="21">
        <v>365</v>
      </c>
      <c r="C443" s="44">
        <f t="shared" si="50"/>
        <v>43100</v>
      </c>
      <c r="D443" s="23"/>
      <c r="E443" s="24"/>
      <c r="F443" s="25"/>
      <c r="G443" s="26"/>
      <c r="H443" s="22" t="str">
        <f t="shared" si="52"/>
        <v/>
      </c>
      <c r="I443" s="45" t="str">
        <f>IF(K443&lt;&gt;FALSE,G443-PLANILHA!$D$6,"")</f>
        <v/>
      </c>
      <c r="J443" s="23"/>
      <c r="K443" s="49" t="b">
        <f t="shared" si="44"/>
        <v>0</v>
      </c>
      <c r="L443" s="65">
        <f t="shared" si="45"/>
        <v>43100</v>
      </c>
      <c r="M443" s="65">
        <f t="shared" si="47"/>
        <v>43106</v>
      </c>
      <c r="N443" s="55" t="str">
        <f t="shared" si="51"/>
        <v/>
      </c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</row>
    <row r="444" spans="1:57" ht="3.95" customHeight="1" x14ac:dyDescent="0.25">
      <c r="B444" s="1"/>
      <c r="C444" s="72" t="s">
        <v>12</v>
      </c>
      <c r="D444" s="72"/>
      <c r="E444" s="72"/>
      <c r="F444" s="72"/>
      <c r="G444" s="72"/>
      <c r="H444" s="72"/>
      <c r="I444" s="72"/>
      <c r="J444" s="72"/>
      <c r="L444" s="65"/>
      <c r="M444" s="65"/>
      <c r="N444" s="55" t="str">
        <f t="shared" si="48"/>
        <v/>
      </c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</row>
  </sheetData>
  <mergeCells count="14">
    <mergeCell ref="C444:J444"/>
    <mergeCell ref="B2:J2"/>
    <mergeCell ref="B15:J15"/>
    <mergeCell ref="B45:J45"/>
    <mergeCell ref="B74:J74"/>
    <mergeCell ref="B12:J12"/>
    <mergeCell ref="E4:H4"/>
    <mergeCell ref="E6:H6"/>
    <mergeCell ref="E8:H8"/>
    <mergeCell ref="E10:H10"/>
    <mergeCell ref="B4:C4"/>
    <mergeCell ref="B6:C6"/>
    <mergeCell ref="B8:C8"/>
    <mergeCell ref="B10:C10"/>
  </mergeCells>
  <conditionalFormatting sqref="H79:H443">
    <cfRule type="expression" dxfId="1" priority="5">
      <formula>AND(ROUND($H79,1)&gt;=0,$G79&gt;$D$8)</formula>
    </cfRule>
  </conditionalFormatting>
  <conditionalFormatting sqref="I79:I443 G79:G443">
    <cfRule type="expression" dxfId="0" priority="4">
      <formula>AND(ROUND($G79,1)&lt;=$D$8,ROUND($G79,1)&gt;0.98*$D$8,ISNUMBER($G79))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55" fitToHeight="0" orientation="portrait" r:id="rId1"/>
  <rowBreaks count="1" manualBreakCount="1">
    <brk id="88" min="1" max="48" man="1"/>
  </rowBreaks>
  <colBreaks count="1" manualBreakCount="1">
    <brk id="10" min="1" max="4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2011-06-24T20:44:52Z</dcterms:created>
  <dcterms:modified xsi:type="dcterms:W3CDTF">2017-02-03T14:03:57Z</dcterms:modified>
</cp:coreProperties>
</file>